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0" windowWidth="15585" windowHeight="7455"/>
  </bookViews>
  <sheets>
    <sheet name="Sheet1" sheetId="1" r:id="rId1"/>
    <sheet name="Folha1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6"/>
  <c r="G19"/>
  <c r="H20"/>
  <c r="H22"/>
  <c r="G14"/>
  <c r="H9"/>
  <c r="F3"/>
  <c r="G3"/>
  <c r="H3"/>
  <c r="F4"/>
  <c r="G4"/>
  <c r="H4"/>
  <c r="F5"/>
  <c r="G5"/>
  <c r="H5"/>
  <c r="F6"/>
  <c r="G6"/>
  <c r="H6"/>
  <c r="F7"/>
  <c r="G7"/>
  <c r="H7"/>
  <c r="F8"/>
  <c r="G8"/>
  <c r="H8"/>
  <c r="G9"/>
  <c r="G15"/>
  <c r="G16"/>
  <c r="G18"/>
  <c r="G20"/>
  <c r="G21"/>
  <c r="G22"/>
  <c r="G24"/>
  <c r="D72"/>
  <c r="D52"/>
  <c r="D55"/>
  <c r="D56"/>
  <c r="D61"/>
  <c r="D66"/>
  <c r="D67"/>
  <c r="C63"/>
  <c r="D44"/>
  <c r="D45"/>
  <c r="D46"/>
  <c r="D47"/>
  <c r="D48"/>
  <c r="D50"/>
</calcChain>
</file>

<file path=xl/sharedStrings.xml><?xml version="1.0" encoding="utf-8"?>
<sst xmlns="http://schemas.openxmlformats.org/spreadsheetml/2006/main" count="72" uniqueCount="71">
  <si>
    <t>Valor</t>
  </si>
  <si>
    <t>Descrição</t>
  </si>
  <si>
    <t>Quantidade</t>
  </si>
  <si>
    <t>Angariado</t>
  </si>
  <si>
    <t>Lucro</t>
  </si>
  <si>
    <t>Preencher os dados nas células coloridas.</t>
  </si>
  <si>
    <t>A simulação não considera outros custos indirectos.</t>
  </si>
  <si>
    <t xml:space="preserve">5 a 9 </t>
  </si>
  <si>
    <t>10 a 14</t>
  </si>
  <si>
    <t>15 a 29</t>
  </si>
  <si>
    <t>30 a 59</t>
  </si>
  <si>
    <t>Apoie com 5€ ou mais e obtenha agradecimento destacado no nosso site do Facebbok e na  nossa página Web -Contribuindo com 5€ até 9€ destacaremos o agradecimento nas nossas estruturas online, onde poderão receber futuramente fazer parte da nossa "mail list" e receber toda a informação sobre os diversos eventos da Escola</t>
  </si>
  <si>
    <r>
      <t>Apoie com </t>
    </r>
    <r>
      <rPr>
        <sz val="11"/>
        <color theme="5"/>
        <rFont val="Calibri"/>
        <family val="2"/>
        <scheme val="minor"/>
      </rPr>
      <t>10€</t>
    </r>
    <r>
      <rPr>
        <sz val="11"/>
        <color theme="1"/>
        <rFont val="Calibri"/>
        <family val="2"/>
        <scheme val="minor"/>
      </rPr>
      <t> ou mais e obtenha um Cartaz ou flyer da campanha autografado.</t>
    </r>
  </si>
  <si>
    <r>
      <t xml:space="preserve">Apoie com </t>
    </r>
    <r>
      <rPr>
        <sz val="11"/>
        <color theme="5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€ ou mais obtenha um Curso Básico de Informática nas instalações objecto desta candidatura. Contribuindo  
de 15 a 29 €  receberá além do agradecimento oficial, um Cartaz ou Flyer (à sua escolha),autografado por toda a equipa que será entregue uma semana após o evento via ctt com Oferta de portes  de envio para Portugal.</t>
    </r>
  </si>
  <si>
    <r>
      <t xml:space="preserve">Apoie com </t>
    </r>
    <r>
      <rPr>
        <sz val="11"/>
        <color theme="5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€ ou mais e obtenha uma inscrição gratis para um ou mais jovens familiares nas atividades de férias organizadas  pelo Promotor e a Entidade Formadora ( 30€-1jovem;45€-2jovens;59€-3jovens.Contribuindo de 30 a 59 €  receberá além do agradecimento oficial, um Cartaz ou Flyer (à sua escolha),autografado por toda a equipa que será entregue uma semana após o evento via ctt com Oferta de portes  de envio para Portugal.</t>
    </r>
  </si>
  <si>
    <r>
      <t xml:space="preserve">Apoie com </t>
    </r>
    <r>
      <rPr>
        <sz val="11"/>
        <color theme="5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€ ou mais e obtenha  gratis um Curso Básico de informática para a sua Instituição/Empresa;60€ 2 colaboradores; 90€ 4 colaboradores ; 150€ 6 colaboradores. Contribuindo de 60 a 150€ €  receberá além do agradecimento oficial, um Cartaz ou Flyer (à sua escolha),autografado por toda a equipa que será entregue uma semana após o evento via ctt com Oferta de portes  de envio para Portugal.</t>
    </r>
  </si>
  <si>
    <t>Contribuindo de 10€ a 14€, receberá além do agradecimento oficial, um Cartaz ou Flyer personalizados (à sua escolha) 
autografado por toda a equipa . Será entregue uma semana após o evento via ctt com Oferta de portes 
de envio para Portugal.</t>
  </si>
  <si>
    <t>Anterior + cartaz/flyer autografado</t>
  </si>
  <si>
    <t>&gt;60</t>
  </si>
  <si>
    <t>Agradecimento público final</t>
  </si>
  <si>
    <t>Agradecimento público inicial</t>
  </si>
  <si>
    <t>Margem
p/ contribuiçao</t>
  </si>
  <si>
    <t>Curso Informatic</t>
  </si>
  <si>
    <t>Formador</t>
  </si>
  <si>
    <t>Consumiveis</t>
  </si>
  <si>
    <t>Papel</t>
  </si>
  <si>
    <t>Anterior +Convite para assitir peça teatro organizada pela Escola</t>
  </si>
  <si>
    <t>1,2,+ Curso Informática Grupo Instituições / Empresas</t>
  </si>
  <si>
    <t>1,2,+ Atividades Férias jovens familiares</t>
  </si>
  <si>
    <t>Peça Teatro</t>
  </si>
  <si>
    <t>Custo
/contribuição</t>
  </si>
  <si>
    <t>Campo Férias 50</t>
  </si>
  <si>
    <t>participantes</t>
  </si>
  <si>
    <t>monitores</t>
  </si>
  <si>
    <t>dias</t>
  </si>
  <si>
    <t>refeições</t>
  </si>
  <si>
    <t>horas/dia</t>
  </si>
  <si>
    <t>Equipamentos</t>
  </si>
  <si>
    <t>da escola</t>
  </si>
  <si>
    <t>Por participante</t>
  </si>
  <si>
    <t>20 pessoas</t>
  </si>
  <si>
    <t>15Horas</t>
  </si>
  <si>
    <t>Por contribuição</t>
  </si>
  <si>
    <t>Equipamentos a adquirir</t>
  </si>
  <si>
    <t>omputadores:</t>
  </si>
  <si>
    <t>Preço unitário*</t>
  </si>
  <si>
    <t>*Inclui rato e software SOP</t>
  </si>
  <si>
    <t>Total</t>
  </si>
  <si>
    <t>preço unitário</t>
  </si>
  <si>
    <t>Preço total</t>
  </si>
  <si>
    <t>60€ - Trabalho gráfico </t>
  </si>
  <si>
    <t>180€ - Publicidade (divulgação rádios, tv e plataformas sociais com destaque) e impressões (cartazes e flyers promocionais) </t>
  </si>
  <si>
    <t>70€ - Deslocações </t>
  </si>
  <si>
    <t>150€ - Materiais de produção </t>
  </si>
  <si>
    <t>150€ - Alimentação de toda a equipa (actores e técnicos) para o dia do evento </t>
  </si>
  <si>
    <t>40€ - Custos de comissão de 5% do PPL (IVA incluído)</t>
  </si>
  <si>
    <t xml:space="preserve">nº </t>
  </si>
  <si>
    <t xml:space="preserve">Publicidade (divulgação rádios, tv e plataformas sociais com destaque) </t>
  </si>
  <si>
    <t>impressões (cartazes e flyers promocionais) </t>
  </si>
  <si>
    <t>Custos de comissão de 5% do PPL (IVA incluído)</t>
  </si>
  <si>
    <t xml:space="preserve"> Contribuições dos participantes:</t>
  </si>
  <si>
    <t>Despesas do Projeto</t>
  </si>
  <si>
    <t>1- Agradecimento público inicial</t>
  </si>
  <si>
    <t>2- Anterior + cartaz/flyer autografado</t>
  </si>
  <si>
    <t>3- Anterior +Convite para assitir peça teatro organizada pela Escola</t>
  </si>
  <si>
    <t>4- 1,2,+ Atividades Férias jovens familiares</t>
  </si>
  <si>
    <t>5- 1,2,+ Curso Informática Grupo Instituições / Empresas</t>
  </si>
  <si>
    <t>Orçamento despesas</t>
  </si>
  <si>
    <t>Despesas recompensas</t>
  </si>
  <si>
    <t>Valor em candidatura</t>
  </si>
  <si>
    <t>Custo Total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</si>
</sst>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\ &quot;€&quot;_-;\-* #,##0.0\ &quot;€&quot;_-;_-* &quot;-&quot;??\ &quot;€&quot;_-;_-@_-"/>
    <numFmt numFmtId="166" formatCode="#,##0.00\ &quot;€&quot;"/>
    <numFmt numFmtId="167" formatCode="#,##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333333"/>
      <name val="Calibri"/>
      <family val="2"/>
      <scheme val="minor"/>
    </font>
    <font>
      <sz val="13"/>
      <color rgb="FF333333"/>
      <name val="Trebuchet MS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" fillId="3" borderId="0" xfId="0" applyFont="1" applyFill="1"/>
    <xf numFmtId="2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5" fillId="0" borderId="0" xfId="0" applyFont="1"/>
    <xf numFmtId="0" fontId="0" fillId="2" borderId="6" xfId="0" applyFill="1" applyBorder="1"/>
    <xf numFmtId="0" fontId="0" fillId="2" borderId="5" xfId="0" applyFill="1" applyBorder="1"/>
    <xf numFmtId="164" fontId="0" fillId="2" borderId="6" xfId="1" applyNumberFormat="1" applyFont="1" applyFill="1" applyBorder="1"/>
    <xf numFmtId="164" fontId="0" fillId="2" borderId="5" xfId="1" applyNumberFormat="1" applyFont="1" applyFill="1" applyBorder="1"/>
    <xf numFmtId="165" fontId="0" fillId="2" borderId="6" xfId="1" applyNumberFormat="1" applyFont="1" applyFill="1" applyBorder="1"/>
    <xf numFmtId="165" fontId="0" fillId="2" borderId="5" xfId="1" applyNumberFormat="1" applyFont="1" applyFill="1" applyBorder="1"/>
    <xf numFmtId="0" fontId="0" fillId="2" borderId="0" xfId="0" applyFill="1" applyBorder="1"/>
    <xf numFmtId="167" fontId="0" fillId="2" borderId="6" xfId="1" applyNumberFormat="1" applyFont="1" applyFill="1" applyBorder="1"/>
    <xf numFmtId="167" fontId="0" fillId="2" borderId="5" xfId="0" applyNumberFormat="1" applyFill="1" applyBorder="1"/>
    <xf numFmtId="164" fontId="0" fillId="2" borderId="0" xfId="0" applyNumberFormat="1" applyFill="1" applyBorder="1"/>
    <xf numFmtId="0" fontId="0" fillId="4" borderId="1" xfId="0" applyFill="1" applyBorder="1"/>
    <xf numFmtId="164" fontId="0" fillId="2" borderId="5" xfId="0" applyNumberFormat="1" applyFill="1" applyBorder="1"/>
    <xf numFmtId="0" fontId="0" fillId="2" borderId="4" xfId="0" applyFill="1" applyBorder="1"/>
    <xf numFmtId="164" fontId="0" fillId="2" borderId="4" xfId="1" applyNumberFormat="1" applyFont="1" applyFill="1" applyBorder="1"/>
    <xf numFmtId="165" fontId="0" fillId="2" borderId="4" xfId="1" applyNumberFormat="1" applyFont="1" applyFill="1" applyBorder="1"/>
    <xf numFmtId="167" fontId="0" fillId="2" borderId="4" xfId="1" applyNumberFormat="1" applyFont="1" applyFill="1" applyBorder="1"/>
    <xf numFmtId="167" fontId="0" fillId="2" borderId="5" xfId="1" applyNumberFormat="1" applyFont="1" applyFill="1" applyBorder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7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6" xfId="0" applyFont="1" applyFill="1" applyBorder="1"/>
    <xf numFmtId="1" fontId="1" fillId="2" borderId="6" xfId="1" applyNumberFormat="1" applyFont="1" applyFill="1" applyBorder="1"/>
    <xf numFmtId="164" fontId="1" fillId="2" borderId="6" xfId="1" applyNumberFormat="1" applyFont="1" applyFill="1" applyBorder="1"/>
    <xf numFmtId="164" fontId="0" fillId="2" borderId="6" xfId="0" applyNumberFormat="1" applyFont="1" applyFill="1" applyBorder="1"/>
    <xf numFmtId="0" fontId="0" fillId="2" borderId="4" xfId="0" applyFont="1" applyFill="1" applyBorder="1"/>
    <xf numFmtId="1" fontId="0" fillId="2" borderId="4" xfId="0" applyNumberFormat="1" applyFont="1" applyFill="1" applyBorder="1"/>
    <xf numFmtId="164" fontId="1" fillId="2" borderId="4" xfId="1" applyNumberFormat="1" applyFont="1" applyFill="1" applyBorder="1"/>
    <xf numFmtId="1" fontId="1" fillId="2" borderId="5" xfId="1" applyNumberFormat="1" applyFont="1" applyFill="1" applyBorder="1"/>
    <xf numFmtId="164" fontId="1" fillId="2" borderId="5" xfId="1" applyNumberFormat="1" applyFont="1" applyFill="1" applyBorder="1"/>
    <xf numFmtId="164" fontId="0" fillId="2" borderId="4" xfId="0" applyNumberFormat="1" applyFill="1" applyBorder="1"/>
    <xf numFmtId="164" fontId="0" fillId="2" borderId="6" xfId="0" applyNumberFormat="1" applyFill="1" applyBorder="1"/>
    <xf numFmtId="0" fontId="0" fillId="2" borderId="4" xfId="0" applyFill="1" applyBorder="1" applyAlignment="1"/>
    <xf numFmtId="0" fontId="0" fillId="2" borderId="6" xfId="0" applyFill="1" applyBorder="1" applyAlignment="1"/>
    <xf numFmtId="164" fontId="0" fillId="2" borderId="6" xfId="0" applyNumberForma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5" xfId="0" applyFont="1" applyFill="1" applyBorder="1" applyAlignment="1"/>
    <xf numFmtId="164" fontId="0" fillId="2" borderId="6" xfId="0" applyNumberFormat="1" applyFont="1" applyFill="1" applyBorder="1" applyAlignment="1"/>
    <xf numFmtId="164" fontId="2" fillId="2" borderId="1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0" fillId="4" borderId="0" xfId="0" applyFill="1" applyBorder="1"/>
    <xf numFmtId="164" fontId="0" fillId="4" borderId="0" xfId="1" applyNumberFormat="1" applyFont="1" applyFill="1" applyBorder="1"/>
    <xf numFmtId="165" fontId="0" fillId="4" borderId="0" xfId="1" applyNumberFormat="1" applyFont="1" applyFill="1" applyBorder="1"/>
    <xf numFmtId="166" fontId="6" fillId="4" borderId="0" xfId="0" applyNumberFormat="1" applyFont="1" applyFill="1" applyBorder="1"/>
    <xf numFmtId="164" fontId="0" fillId="4" borderId="0" xfId="0" applyNumberFormat="1" applyFill="1"/>
    <xf numFmtId="164" fontId="0" fillId="4" borderId="0" xfId="0" applyNumberFormat="1" applyFill="1" applyBorder="1"/>
    <xf numFmtId="0" fontId="2" fillId="0" borderId="0" xfId="0" applyFont="1"/>
    <xf numFmtId="0" fontId="2" fillId="5" borderId="2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4" fillId="2" borderId="6" xfId="0" applyFont="1" applyFill="1" applyBorder="1" applyAlignment="1">
      <alignment wrapText="1"/>
    </xf>
    <xf numFmtId="0" fontId="7" fillId="2" borderId="5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A7" workbookViewId="0">
      <selection activeCell="F19" sqref="F19"/>
    </sheetView>
  </sheetViews>
  <sheetFormatPr defaultRowHeight="15"/>
  <cols>
    <col min="2" max="2" width="17.85546875" customWidth="1"/>
    <col min="3" max="3" width="11.85546875" customWidth="1"/>
    <col min="4" max="4" width="59.140625" customWidth="1"/>
    <col min="5" max="5" width="14.7109375" customWidth="1"/>
    <col min="6" max="6" width="14.140625" customWidth="1"/>
    <col min="7" max="7" width="9.7109375" customWidth="1"/>
    <col min="8" max="8" width="12.7109375" customWidth="1"/>
    <col min="9" max="9" width="47.5703125" bestFit="1" customWidth="1"/>
  </cols>
  <sheetData>
    <row r="1" spans="1:12" s="13" customFormat="1" ht="15.75" thickBot="1">
      <c r="B1" s="73" t="s">
        <v>60</v>
      </c>
      <c r="C1" s="73"/>
      <c r="D1" s="73"/>
      <c r="E1" s="73"/>
      <c r="F1" s="73"/>
      <c r="G1" s="73"/>
      <c r="H1" s="73"/>
    </row>
    <row r="2" spans="1:12" s="13" customFormat="1" ht="29.25" customHeight="1" thickBot="1">
      <c r="A2" s="25"/>
      <c r="B2" s="57" t="s">
        <v>2</v>
      </c>
      <c r="C2" s="57" t="s">
        <v>0</v>
      </c>
      <c r="D2" s="57" t="s">
        <v>1</v>
      </c>
      <c r="E2" s="58" t="s">
        <v>30</v>
      </c>
      <c r="F2" s="58" t="s">
        <v>21</v>
      </c>
      <c r="G2" s="57" t="s">
        <v>3</v>
      </c>
      <c r="H2" s="57" t="s">
        <v>4</v>
      </c>
      <c r="I2" s="32"/>
    </row>
    <row r="3" spans="1:12">
      <c r="A3" s="15">
        <v>1</v>
      </c>
      <c r="B3" s="27">
        <v>60</v>
      </c>
      <c r="C3" s="28">
        <v>5</v>
      </c>
      <c r="D3" s="27" t="s">
        <v>20</v>
      </c>
      <c r="E3" s="29">
        <v>0</v>
      </c>
      <c r="F3" s="29">
        <f t="shared" ref="F3:F8" si="0">C3-E3</f>
        <v>5</v>
      </c>
      <c r="G3" s="30">
        <f t="shared" ref="G3:G8" si="1">C3*B3</f>
        <v>300</v>
      </c>
      <c r="H3" s="28">
        <f t="shared" ref="H3:H8" si="2">F3*B3</f>
        <v>300</v>
      </c>
      <c r="I3" s="33"/>
    </row>
    <row r="4" spans="1:12">
      <c r="A4" s="15">
        <v>2</v>
      </c>
      <c r="B4" s="15">
        <v>90</v>
      </c>
      <c r="C4" s="17">
        <v>10</v>
      </c>
      <c r="D4" s="15" t="s">
        <v>17</v>
      </c>
      <c r="E4" s="19">
        <v>1.5</v>
      </c>
      <c r="F4" s="19">
        <f t="shared" si="0"/>
        <v>8.5</v>
      </c>
      <c r="G4" s="22">
        <f t="shared" si="1"/>
        <v>900</v>
      </c>
      <c r="H4" s="17">
        <f t="shared" si="2"/>
        <v>765</v>
      </c>
      <c r="I4" s="33"/>
    </row>
    <row r="5" spans="1:12">
      <c r="A5" s="15">
        <v>3</v>
      </c>
      <c r="B5" s="15">
        <v>90</v>
      </c>
      <c r="C5" s="17">
        <v>20</v>
      </c>
      <c r="D5" s="15" t="s">
        <v>26</v>
      </c>
      <c r="E5" s="19">
        <v>2</v>
      </c>
      <c r="F5" s="19">
        <f t="shared" si="0"/>
        <v>18</v>
      </c>
      <c r="G5" s="22">
        <f t="shared" si="1"/>
        <v>1800</v>
      </c>
      <c r="H5" s="17">
        <f t="shared" si="2"/>
        <v>1620</v>
      </c>
      <c r="I5" s="33"/>
    </row>
    <row r="6" spans="1:12">
      <c r="A6" s="15">
        <v>4</v>
      </c>
      <c r="B6" s="15">
        <v>45</v>
      </c>
      <c r="C6" s="17">
        <v>40</v>
      </c>
      <c r="D6" s="15" t="s">
        <v>28</v>
      </c>
      <c r="E6" s="19">
        <v>6.88</v>
      </c>
      <c r="F6" s="19">
        <f t="shared" si="0"/>
        <v>33.119999999999997</v>
      </c>
      <c r="G6" s="22">
        <f t="shared" si="1"/>
        <v>1800</v>
      </c>
      <c r="H6" s="17">
        <f t="shared" si="2"/>
        <v>1490.3999999999999</v>
      </c>
      <c r="I6" s="33"/>
    </row>
    <row r="7" spans="1:12">
      <c r="A7" s="15">
        <v>5</v>
      </c>
      <c r="B7" s="15">
        <v>15</v>
      </c>
      <c r="C7" s="17">
        <v>80</v>
      </c>
      <c r="D7" s="15" t="s">
        <v>27</v>
      </c>
      <c r="E7" s="19">
        <v>12.5</v>
      </c>
      <c r="F7" s="19">
        <f t="shared" si="0"/>
        <v>67.5</v>
      </c>
      <c r="G7" s="22">
        <f t="shared" si="1"/>
        <v>1200</v>
      </c>
      <c r="H7" s="17">
        <f t="shared" si="2"/>
        <v>1012.5</v>
      </c>
      <c r="I7" s="33"/>
    </row>
    <row r="8" spans="1:12" ht="15.75" thickBot="1">
      <c r="A8" s="15">
        <v>6</v>
      </c>
      <c r="B8" s="16">
        <v>2</v>
      </c>
      <c r="C8" s="18"/>
      <c r="D8" s="16" t="s">
        <v>19</v>
      </c>
      <c r="E8" s="20">
        <v>0</v>
      </c>
      <c r="F8" s="20">
        <f t="shared" si="0"/>
        <v>0</v>
      </c>
      <c r="G8" s="31">
        <f t="shared" si="1"/>
        <v>0</v>
      </c>
      <c r="H8" s="18">
        <f t="shared" si="2"/>
        <v>0</v>
      </c>
      <c r="I8" s="33"/>
    </row>
    <row r="9" spans="1:12" ht="15.75" thickBot="1">
      <c r="A9" s="16"/>
      <c r="B9" s="16"/>
      <c r="C9" s="18"/>
      <c r="D9" s="16"/>
      <c r="E9" s="20"/>
      <c r="F9" s="20"/>
      <c r="G9" s="23">
        <f>SUM(G3:G8)</f>
        <v>6000</v>
      </c>
      <c r="H9" s="26">
        <f>SUM(H3:H8)</f>
        <v>5187.8999999999996</v>
      </c>
      <c r="I9" s="33"/>
      <c r="L9" s="1"/>
    </row>
    <row r="10" spans="1:12">
      <c r="A10" s="21"/>
      <c r="B10" s="61"/>
      <c r="C10" s="62"/>
      <c r="D10" s="61"/>
      <c r="E10" s="63"/>
      <c r="F10" s="63"/>
      <c r="G10" s="64"/>
      <c r="H10" s="65"/>
      <c r="I10" s="3"/>
    </row>
    <row r="11" spans="1:12">
      <c r="A11" s="21"/>
      <c r="B11" s="61"/>
      <c r="C11" s="62"/>
      <c r="D11" s="61"/>
      <c r="E11" s="63"/>
      <c r="F11" s="63"/>
      <c r="G11" s="66"/>
      <c r="H11" s="65"/>
      <c r="I11" s="34"/>
    </row>
    <row r="12" spans="1:12" s="13" customFormat="1" ht="15.75" thickBot="1">
      <c r="A12" s="74" t="s">
        <v>67</v>
      </c>
      <c r="B12" s="74"/>
      <c r="C12" s="74"/>
      <c r="D12" s="74"/>
      <c r="E12" s="74"/>
      <c r="F12" s="74"/>
      <c r="G12" s="74"/>
      <c r="H12" s="74"/>
    </row>
    <row r="13" spans="1:12" ht="15.75" customHeight="1" thickBot="1">
      <c r="A13" s="75" t="s">
        <v>61</v>
      </c>
      <c r="B13" s="76"/>
      <c r="C13" s="77"/>
      <c r="D13" s="59" t="s">
        <v>1</v>
      </c>
      <c r="E13" s="60" t="s">
        <v>56</v>
      </c>
      <c r="F13" s="59" t="s">
        <v>48</v>
      </c>
      <c r="G13" s="59" t="s">
        <v>49</v>
      </c>
      <c r="H13" s="68" t="s">
        <v>70</v>
      </c>
    </row>
    <row r="14" spans="1:12">
      <c r="A14" s="78"/>
      <c r="B14" s="79"/>
      <c r="C14" s="80"/>
      <c r="D14" s="42" t="s">
        <v>43</v>
      </c>
      <c r="E14" s="43">
        <v>12</v>
      </c>
      <c r="F14" s="42">
        <v>400</v>
      </c>
      <c r="G14" s="44">
        <f>+F14*E14</f>
        <v>4800</v>
      </c>
      <c r="H14" s="52"/>
    </row>
    <row r="15" spans="1:12" ht="30">
      <c r="A15" s="78"/>
      <c r="B15" s="79"/>
      <c r="C15" s="80"/>
      <c r="D15" s="71" t="s">
        <v>57</v>
      </c>
      <c r="E15" s="39">
        <v>1</v>
      </c>
      <c r="F15" s="40">
        <v>110</v>
      </c>
      <c r="G15" s="40">
        <f>+F15*E15</f>
        <v>110</v>
      </c>
      <c r="H15" s="53"/>
    </row>
    <row r="16" spans="1:12">
      <c r="A16" s="78"/>
      <c r="B16" s="79"/>
      <c r="C16" s="80"/>
      <c r="D16" s="38" t="s">
        <v>58</v>
      </c>
      <c r="E16" s="39">
        <v>10</v>
      </c>
      <c r="F16" s="40">
        <v>4</v>
      </c>
      <c r="G16" s="40">
        <f>+F16*E16</f>
        <v>40</v>
      </c>
      <c r="H16" s="55">
        <f>SUM(G14:G17)</f>
        <v>5319</v>
      </c>
    </row>
    <row r="17" spans="1:9" ht="15.75" thickBot="1">
      <c r="A17" s="81"/>
      <c r="B17" s="82"/>
      <c r="C17" s="83"/>
      <c r="D17" s="72" t="s">
        <v>59</v>
      </c>
      <c r="E17" s="45">
        <v>1</v>
      </c>
      <c r="F17" s="46">
        <f>+G9*0.05*1.23</f>
        <v>369</v>
      </c>
      <c r="G17" s="41">
        <f>+F17</f>
        <v>369</v>
      </c>
      <c r="H17" s="54"/>
    </row>
    <row r="18" spans="1:9">
      <c r="A18" s="78" t="s">
        <v>68</v>
      </c>
      <c r="B18" s="79"/>
      <c r="C18" s="80"/>
      <c r="D18" s="69" t="s">
        <v>62</v>
      </c>
      <c r="E18" s="27">
        <v>60</v>
      </c>
      <c r="F18" s="35">
        <v>0</v>
      </c>
      <c r="G18" s="47">
        <f>+E18*F18</f>
        <v>0</v>
      </c>
      <c r="H18" s="49"/>
    </row>
    <row r="19" spans="1:9">
      <c r="A19" s="78"/>
      <c r="B19" s="79"/>
      <c r="C19" s="80"/>
      <c r="D19" s="69" t="s">
        <v>63</v>
      </c>
      <c r="E19" s="15">
        <v>90</v>
      </c>
      <c r="F19" s="36">
        <v>1</v>
      </c>
      <c r="G19" s="48">
        <f t="shared" ref="G19:G22" si="3">+E19*F19</f>
        <v>90</v>
      </c>
      <c r="H19" s="50"/>
    </row>
    <row r="20" spans="1:9">
      <c r="A20" s="78"/>
      <c r="B20" s="79"/>
      <c r="C20" s="80"/>
      <c r="D20" s="69" t="s">
        <v>64</v>
      </c>
      <c r="E20" s="15">
        <v>90</v>
      </c>
      <c r="F20" s="36">
        <v>2</v>
      </c>
      <c r="G20" s="48">
        <f t="shared" si="3"/>
        <v>180</v>
      </c>
      <c r="H20" s="51">
        <f>SUM(G18:G22)</f>
        <v>753</v>
      </c>
    </row>
    <row r="21" spans="1:9" ht="15.75" thickBot="1">
      <c r="A21" s="78"/>
      <c r="B21" s="79"/>
      <c r="C21" s="80"/>
      <c r="D21" s="69" t="s">
        <v>65</v>
      </c>
      <c r="E21" s="15">
        <v>45</v>
      </c>
      <c r="F21" s="36">
        <v>9.9</v>
      </c>
      <c r="G21" s="48">
        <f t="shared" si="3"/>
        <v>445.5</v>
      </c>
      <c r="H21" s="50"/>
    </row>
    <row r="22" spans="1:9" ht="15.75" thickBot="1">
      <c r="A22" s="81"/>
      <c r="B22" s="82"/>
      <c r="C22" s="83"/>
      <c r="D22" s="70" t="s">
        <v>66</v>
      </c>
      <c r="E22" s="16">
        <v>15</v>
      </c>
      <c r="F22" s="37">
        <v>2.5</v>
      </c>
      <c r="G22" s="26">
        <f t="shared" si="3"/>
        <v>37.5</v>
      </c>
      <c r="H22" s="56">
        <f>+H20+H16</f>
        <v>6072</v>
      </c>
      <c r="I22" s="67" t="s">
        <v>69</v>
      </c>
    </row>
    <row r="23" spans="1:9">
      <c r="A23" s="21"/>
      <c r="B23" s="21"/>
      <c r="C23" s="21"/>
      <c r="D23" s="21"/>
      <c r="E23" s="21"/>
      <c r="F23" s="21"/>
      <c r="G23" s="24"/>
      <c r="H23" s="21"/>
    </row>
    <row r="24" spans="1:9">
      <c r="A24" s="21"/>
      <c r="B24" s="21"/>
      <c r="C24" s="21"/>
      <c r="D24" s="21"/>
      <c r="E24" s="21"/>
      <c r="F24" s="21"/>
      <c r="G24" s="24">
        <f>SUM(G14:G22)</f>
        <v>6072</v>
      </c>
      <c r="H24" s="21"/>
    </row>
    <row r="25" spans="1:9">
      <c r="A25" s="21"/>
      <c r="B25" s="21"/>
      <c r="C25" s="21"/>
      <c r="D25" s="21"/>
      <c r="E25" s="21"/>
      <c r="F25" s="21"/>
      <c r="G25" s="24"/>
      <c r="H25" s="21"/>
    </row>
    <row r="26" spans="1:9">
      <c r="A26" s="21"/>
      <c r="B26" s="21"/>
      <c r="C26" s="21"/>
      <c r="D26" s="21"/>
      <c r="E26" s="21"/>
      <c r="F26" s="21"/>
      <c r="G26" s="24"/>
      <c r="H26" s="21"/>
    </row>
    <row r="27" spans="1:9">
      <c r="A27" s="21"/>
      <c r="B27" s="21"/>
      <c r="C27" s="21"/>
      <c r="D27" s="21"/>
      <c r="E27" s="21"/>
      <c r="F27" s="21"/>
      <c r="G27" s="24"/>
      <c r="H27" s="21"/>
    </row>
    <row r="28" spans="1:9">
      <c r="A28" s="21"/>
      <c r="B28" s="21"/>
      <c r="C28" s="21"/>
      <c r="D28" s="21"/>
      <c r="E28" s="21"/>
      <c r="F28" s="21"/>
      <c r="G28" s="24"/>
      <c r="H28" s="21"/>
    </row>
    <row r="29" spans="1:9">
      <c r="A29" s="21"/>
      <c r="B29" s="21"/>
      <c r="C29" s="21"/>
      <c r="D29" s="21"/>
      <c r="E29" s="21"/>
      <c r="F29" s="21"/>
      <c r="G29" s="24"/>
      <c r="H29" s="21"/>
    </row>
    <row r="30" spans="1:9">
      <c r="A30" s="21"/>
      <c r="B30" s="21"/>
      <c r="C30" s="21"/>
      <c r="D30" s="21"/>
      <c r="E30" s="21"/>
      <c r="F30" s="21"/>
      <c r="G30" s="24"/>
      <c r="H30" s="21"/>
    </row>
    <row r="31" spans="1:9">
      <c r="A31" s="21"/>
      <c r="B31" s="21"/>
      <c r="C31" s="21"/>
      <c r="D31" s="21"/>
      <c r="E31" s="21"/>
      <c r="F31" s="21"/>
      <c r="G31" s="24"/>
      <c r="H31" s="21"/>
    </row>
    <row r="32" spans="1:9">
      <c r="A32" s="21"/>
      <c r="B32" s="21"/>
      <c r="C32" s="21"/>
      <c r="D32" s="21"/>
      <c r="E32" s="21"/>
      <c r="F32" s="21"/>
      <c r="G32" s="24"/>
      <c r="H32" s="21"/>
    </row>
    <row r="33" spans="1:8">
      <c r="A33" s="21"/>
      <c r="B33" s="21"/>
      <c r="C33" s="21"/>
      <c r="D33" s="21"/>
      <c r="E33" s="21"/>
      <c r="F33" s="21"/>
      <c r="G33" s="24"/>
      <c r="H33" s="21"/>
    </row>
    <row r="34" spans="1:8">
      <c r="A34" s="21"/>
      <c r="B34" s="21"/>
      <c r="C34" s="21"/>
      <c r="D34" s="21"/>
      <c r="E34" s="21"/>
      <c r="F34" s="21"/>
      <c r="G34" s="24"/>
      <c r="H34" s="21"/>
    </row>
    <row r="35" spans="1:8">
      <c r="A35" s="21"/>
      <c r="B35" s="21"/>
      <c r="C35" s="21"/>
      <c r="D35" s="21"/>
      <c r="E35" s="21"/>
      <c r="F35" s="21"/>
      <c r="G35" s="24"/>
      <c r="H35" s="21"/>
    </row>
    <row r="36" spans="1:8">
      <c r="A36" s="21"/>
      <c r="B36" s="21"/>
      <c r="C36" s="21"/>
      <c r="D36" s="21"/>
      <c r="E36" s="21"/>
      <c r="F36" s="21"/>
      <c r="G36" s="24"/>
      <c r="H36" s="21"/>
    </row>
    <row r="37" spans="1:8">
      <c r="A37" s="21"/>
      <c r="B37" s="21"/>
      <c r="C37" s="21"/>
      <c r="D37" s="21"/>
      <c r="E37" s="21"/>
      <c r="F37" s="21"/>
      <c r="G37" s="24"/>
      <c r="H37" s="21"/>
    </row>
    <row r="38" spans="1:8">
      <c r="A38" s="21"/>
      <c r="B38" s="21"/>
      <c r="C38" s="21"/>
      <c r="D38" s="21"/>
      <c r="E38" s="21"/>
      <c r="F38" s="21"/>
      <c r="G38" s="24"/>
      <c r="H38" s="21"/>
    </row>
    <row r="39" spans="1:8">
      <c r="A39" s="21"/>
      <c r="B39" s="21"/>
      <c r="C39" s="21"/>
      <c r="D39" s="21"/>
      <c r="E39" s="21"/>
      <c r="F39" s="21"/>
      <c r="G39" s="24"/>
      <c r="H39" s="21"/>
    </row>
    <row r="40" spans="1:8">
      <c r="A40" s="21"/>
      <c r="B40" s="21"/>
      <c r="C40" s="21"/>
      <c r="D40" s="21"/>
      <c r="E40" s="21"/>
      <c r="F40" s="21"/>
      <c r="G40" s="24"/>
      <c r="H40" s="21"/>
    </row>
    <row r="41" spans="1:8">
      <c r="A41" s="21"/>
      <c r="B41" s="21"/>
      <c r="C41" s="21"/>
      <c r="D41" s="21"/>
      <c r="E41" s="21"/>
      <c r="F41" s="21"/>
      <c r="G41" s="24"/>
      <c r="H41" s="21"/>
    </row>
    <row r="44" spans="1:8">
      <c r="B44">
        <v>130</v>
      </c>
      <c r="C44">
        <v>10</v>
      </c>
      <c r="D44">
        <f>+C44*B44</f>
        <v>1300</v>
      </c>
    </row>
    <row r="45" spans="1:8">
      <c r="B45">
        <v>75</v>
      </c>
      <c r="C45">
        <v>15</v>
      </c>
      <c r="D45">
        <f t="shared" ref="D45:D48" si="4">+C45*B45</f>
        <v>1125</v>
      </c>
    </row>
    <row r="46" spans="1:8">
      <c r="B46">
        <v>45</v>
      </c>
      <c r="C46">
        <v>20</v>
      </c>
      <c r="D46">
        <f t="shared" si="4"/>
        <v>900</v>
      </c>
    </row>
    <row r="47" spans="1:8">
      <c r="B47">
        <v>15</v>
      </c>
      <c r="C47">
        <v>45</v>
      </c>
      <c r="D47">
        <f t="shared" si="4"/>
        <v>675</v>
      </c>
    </row>
    <row r="48" spans="1:8">
      <c r="B48">
        <v>12</v>
      </c>
      <c r="C48">
        <v>80</v>
      </c>
      <c r="D48">
        <f t="shared" si="4"/>
        <v>960</v>
      </c>
    </row>
    <row r="50" spans="2:9">
      <c r="D50">
        <f>SUM(D44:D49)</f>
        <v>4960</v>
      </c>
    </row>
    <row r="52" spans="2:9">
      <c r="B52" t="s">
        <v>22</v>
      </c>
      <c r="C52" t="s">
        <v>23</v>
      </c>
      <c r="D52">
        <f>15*15</f>
        <v>225</v>
      </c>
      <c r="I52" s="2" t="s">
        <v>5</v>
      </c>
    </row>
    <row r="53" spans="2:9">
      <c r="B53" t="s">
        <v>40</v>
      </c>
      <c r="C53" t="s">
        <v>24</v>
      </c>
      <c r="D53">
        <v>20</v>
      </c>
      <c r="I53" s="2" t="s">
        <v>6</v>
      </c>
    </row>
    <row r="54" spans="2:9">
      <c r="B54" t="s">
        <v>41</v>
      </c>
      <c r="C54" t="s">
        <v>25</v>
      </c>
      <c r="D54">
        <v>5</v>
      </c>
    </row>
    <row r="55" spans="2:9">
      <c r="D55">
        <f>SUM(D52:D54)</f>
        <v>250</v>
      </c>
    </row>
    <row r="56" spans="2:9">
      <c r="C56" t="s">
        <v>42</v>
      </c>
      <c r="D56">
        <f>+D55/20</f>
        <v>12.5</v>
      </c>
    </row>
    <row r="57" spans="2:9">
      <c r="B57" t="s">
        <v>29</v>
      </c>
      <c r="C57">
        <v>200</v>
      </c>
    </row>
    <row r="59" spans="2:9">
      <c r="B59" t="s">
        <v>31</v>
      </c>
    </row>
    <row r="60" spans="2:9">
      <c r="B60" t="s">
        <v>32</v>
      </c>
      <c r="C60">
        <v>50</v>
      </c>
    </row>
    <row r="61" spans="2:9">
      <c r="B61" t="s">
        <v>33</v>
      </c>
      <c r="C61">
        <v>4</v>
      </c>
      <c r="D61">
        <f>+C61*C62*C64*3</f>
        <v>144</v>
      </c>
    </row>
    <row r="62" spans="2:9">
      <c r="B62" t="s">
        <v>34</v>
      </c>
      <c r="C62">
        <v>4</v>
      </c>
    </row>
    <row r="63" spans="2:9">
      <c r="B63" t="s">
        <v>35</v>
      </c>
      <c r="C63">
        <f>1*C62*C60</f>
        <v>200</v>
      </c>
      <c r="D63">
        <v>200</v>
      </c>
    </row>
    <row r="64" spans="2:9">
      <c r="B64" t="s">
        <v>36</v>
      </c>
      <c r="C64">
        <v>3</v>
      </c>
    </row>
    <row r="65" spans="2:4">
      <c r="B65" t="s">
        <v>37</v>
      </c>
      <c r="D65" t="s">
        <v>38</v>
      </c>
    </row>
    <row r="66" spans="2:4">
      <c r="D66">
        <f>SUM(D61:D65)</f>
        <v>344</v>
      </c>
    </row>
    <row r="67" spans="2:4">
      <c r="C67" t="s">
        <v>39</v>
      </c>
      <c r="D67">
        <f>+D66/C60</f>
        <v>6.88</v>
      </c>
    </row>
    <row r="70" spans="2:4">
      <c r="B70" t="s">
        <v>44</v>
      </c>
      <c r="C70">
        <v>14</v>
      </c>
    </row>
    <row r="71" spans="2:4">
      <c r="B71" t="s">
        <v>45</v>
      </c>
      <c r="C71">
        <v>450</v>
      </c>
    </row>
    <row r="72" spans="2:4">
      <c r="C72" t="s">
        <v>47</v>
      </c>
      <c r="D72">
        <f>+C71*C70</f>
        <v>6300</v>
      </c>
    </row>
    <row r="73" spans="2:4">
      <c r="B73" t="s">
        <v>46</v>
      </c>
    </row>
    <row r="79" spans="2:4" ht="18">
      <c r="C79" s="14" t="s">
        <v>50</v>
      </c>
    </row>
    <row r="80" spans="2:4" ht="18">
      <c r="C80" s="14" t="s">
        <v>51</v>
      </c>
    </row>
    <row r="81" spans="3:3" ht="18">
      <c r="C81" s="14" t="s">
        <v>52</v>
      </c>
    </row>
    <row r="82" spans="3:3" ht="18">
      <c r="C82" s="14" t="s">
        <v>53</v>
      </c>
    </row>
    <row r="83" spans="3:3" ht="18">
      <c r="C83" s="14" t="s">
        <v>54</v>
      </c>
    </row>
    <row r="84" spans="3:3" ht="18">
      <c r="C84" s="14" t="s">
        <v>55</v>
      </c>
    </row>
  </sheetData>
  <mergeCells count="4">
    <mergeCell ref="B1:H1"/>
    <mergeCell ref="A12:H12"/>
    <mergeCell ref="A13:C17"/>
    <mergeCell ref="A18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20"/>
  <sheetViews>
    <sheetView topLeftCell="A7" workbookViewId="0">
      <selection activeCell="B12" sqref="B12"/>
    </sheetView>
  </sheetViews>
  <sheetFormatPr defaultRowHeight="15"/>
  <cols>
    <col min="3" max="3" width="109.42578125" customWidth="1"/>
  </cols>
  <sheetData>
    <row r="6" spans="2:3" ht="15.75" thickBot="1"/>
    <row r="7" spans="2:3" ht="45.75" thickBot="1">
      <c r="B7" s="6" t="s">
        <v>7</v>
      </c>
      <c r="C7" s="9" t="s">
        <v>11</v>
      </c>
    </row>
    <row r="8" spans="2:3">
      <c r="B8" s="84" t="s">
        <v>8</v>
      </c>
      <c r="C8" s="10" t="s">
        <v>12</v>
      </c>
    </row>
    <row r="9" spans="2:3" ht="54" customHeight="1" thickBot="1">
      <c r="B9" s="85"/>
      <c r="C9" s="11" t="s">
        <v>16</v>
      </c>
    </row>
    <row r="10" spans="2:3" ht="60.75" thickBot="1">
      <c r="B10" s="7" t="s">
        <v>9</v>
      </c>
      <c r="C10" s="4" t="s">
        <v>13</v>
      </c>
    </row>
    <row r="11" spans="2:3" ht="60.75" thickBot="1">
      <c r="B11" s="8" t="s">
        <v>10</v>
      </c>
      <c r="C11" s="5" t="s">
        <v>14</v>
      </c>
    </row>
    <row r="12" spans="2:3" ht="60.75" thickBot="1">
      <c r="B12" s="12" t="s">
        <v>18</v>
      </c>
      <c r="C12" s="4" t="s">
        <v>15</v>
      </c>
    </row>
    <row r="13" spans="2:3">
      <c r="B13" s="3"/>
    </row>
    <row r="14" spans="2:3">
      <c r="B14" s="3"/>
    </row>
    <row r="15" spans="2:3">
      <c r="B15" s="3"/>
    </row>
    <row r="16" spans="2:3">
      <c r="B16" s="3"/>
    </row>
    <row r="17" spans="2:2">
      <c r="B17" s="3"/>
    </row>
    <row r="18" spans="2:2">
      <c r="B18" s="3"/>
    </row>
    <row r="19" spans="2:2">
      <c r="B19" s="3"/>
    </row>
    <row r="20" spans="2:2">
      <c r="B20" s="3"/>
    </row>
  </sheetData>
  <mergeCells count="1"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Sheet1</vt:lpstr>
      <vt:lpstr>Folha1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Estimativa crowdfunding</dc:title>
  <dc:creator>Luis Socorro</dc:creator>
  <cp:lastModifiedBy>Luis Socorro</cp:lastModifiedBy>
  <cp:lastPrinted>2016-12-14T17:16:54Z</cp:lastPrinted>
  <dcterms:created xsi:type="dcterms:W3CDTF">2013-11-08T10:28:26Z</dcterms:created>
  <dcterms:modified xsi:type="dcterms:W3CDTF">2016-12-19T21:41:02Z</dcterms:modified>
</cp:coreProperties>
</file>