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ndresilva\Dropbox\Doutoramento\FaceInTheCrowd Project\"/>
    </mc:Choice>
  </mc:AlternateContent>
  <bookViews>
    <workbookView xWindow="0" yWindow="0" windowWidth="25605" windowHeight="13905"/>
  </bookViews>
  <sheets>
    <sheet name="Orçamento" sheetId="2" r:id="rId1"/>
    <sheet name="Viagens e Estada" sheetId="3" r:id="rId2"/>
    <sheet name="Tarefas e Prazos" sheetId="8" r:id="rId3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6" i="2" l="1"/>
  <c r="H26" i="2"/>
  <c r="G27" i="2"/>
  <c r="H27" i="2"/>
  <c r="G9" i="2"/>
  <c r="G21" i="2"/>
  <c r="D12" i="3"/>
  <c r="E3" i="2"/>
  <c r="E4" i="2"/>
  <c r="E6" i="2"/>
  <c r="E9" i="2"/>
  <c r="E5" i="2"/>
  <c r="E7" i="2"/>
  <c r="E8" i="2"/>
  <c r="F6" i="2"/>
  <c r="G6" i="2"/>
  <c r="F14" i="2"/>
  <c r="F13" i="2"/>
  <c r="F8" i="2"/>
  <c r="F3" i="2"/>
  <c r="F4" i="2"/>
  <c r="F5" i="2"/>
  <c r="F7" i="2"/>
  <c r="F9" i="2"/>
  <c r="E13" i="2"/>
  <c r="G13" i="2"/>
  <c r="E14" i="2"/>
  <c r="G14" i="2"/>
  <c r="E15" i="2"/>
  <c r="F15" i="2"/>
  <c r="G15" i="2"/>
  <c r="E16" i="2"/>
  <c r="F16" i="2"/>
  <c r="G16" i="2"/>
  <c r="E17" i="2"/>
  <c r="F17" i="2"/>
  <c r="G17" i="2"/>
  <c r="E18" i="2"/>
  <c r="F18" i="2"/>
  <c r="G18" i="2"/>
  <c r="F19" i="2"/>
  <c r="E12" i="3"/>
  <c r="F10" i="2"/>
  <c r="G10" i="2"/>
  <c r="G22" i="2"/>
  <c r="F11" i="3"/>
  <c r="F10" i="3"/>
  <c r="F2" i="3"/>
  <c r="F3" i="3"/>
  <c r="F6" i="3"/>
  <c r="F7" i="3"/>
  <c r="F4" i="3"/>
  <c r="F5" i="3"/>
  <c r="F8" i="3"/>
  <c r="F9" i="3"/>
  <c r="F12" i="3"/>
  <c r="A12" i="3"/>
  <c r="G4" i="2"/>
  <c r="G8" i="2"/>
  <c r="G7" i="2"/>
  <c r="G5" i="2"/>
  <c r="A9" i="2"/>
  <c r="G3" i="2"/>
  <c r="B12" i="3"/>
</calcChain>
</file>

<file path=xl/sharedStrings.xml><?xml version="1.0" encoding="utf-8"?>
<sst xmlns="http://schemas.openxmlformats.org/spreadsheetml/2006/main" count="133" uniqueCount="89">
  <si>
    <t>Valor</t>
  </si>
  <si>
    <t>Descrição</t>
  </si>
  <si>
    <t>Custo</t>
  </si>
  <si>
    <t>Quantidade</t>
  </si>
  <si>
    <t>Angariado</t>
  </si>
  <si>
    <t>Valor total</t>
  </si>
  <si>
    <t>Estarreja-COIMBRA-Braga</t>
  </si>
  <si>
    <t>Braga-PORTO-Braga-Porto-Braga-Porto-Braga</t>
  </si>
  <si>
    <t>Braga-VILA REAL</t>
  </si>
  <si>
    <t>Braga-ÉVORA</t>
  </si>
  <si>
    <t>Braga-AVEIRO-Estarreja-Aveiro-Estarreja-Aveiro-Estarreja</t>
  </si>
  <si>
    <t>TOTAL</t>
  </si>
  <si>
    <t>Estadas</t>
  </si>
  <si>
    <t>Viagens</t>
  </si>
  <si>
    <t>Itinerário e destino</t>
  </si>
  <si>
    <t>Despesas de alimentação</t>
  </si>
  <si>
    <t>Custos</t>
  </si>
  <si>
    <t>Total Disponível</t>
  </si>
  <si>
    <t>Custos do Projeto</t>
  </si>
  <si>
    <t>Estada (ver detalhes na folha "Viagens e Estada")</t>
  </si>
  <si>
    <t>Viagens (ver detalhes na folha "Viagens e Estada")</t>
  </si>
  <si>
    <t>Prémios para os participantes, a sortear após a última recolha em cada universidade</t>
  </si>
  <si>
    <t>TOTAL FINAL</t>
  </si>
  <si>
    <t>Fundo de fotografia portátil</t>
  </si>
  <si>
    <t>Anterior + Pen de 16 Gb com a base de dados fotográfica (despesas de envio incluídas)</t>
  </si>
  <si>
    <t>Gerado</t>
  </si>
  <si>
    <t>30 dias após o fim do projeto (dezembro 2015)</t>
  </si>
  <si>
    <t>Compra de kit de estúdio de fotografia</t>
  </si>
  <si>
    <t>Imediatamente após término da campanha; ao longo de 2015 e 2016</t>
  </si>
  <si>
    <t>Comissão</t>
  </si>
  <si>
    <t>IVA</t>
  </si>
  <si>
    <t>T-shirts para os participantes vestirem</t>
  </si>
  <si>
    <t>Évora-FARO-Braga</t>
  </si>
  <si>
    <t>Braga-Porto-PONTA DELGADA-Porto-Braga</t>
  </si>
  <si>
    <t>Pedido</t>
  </si>
  <si>
    <t>Prazo</t>
  </si>
  <si>
    <t>Responsável</t>
  </si>
  <si>
    <t>Submissão do projeto</t>
  </si>
  <si>
    <t>22 de fevereiro</t>
  </si>
  <si>
    <t>André</t>
  </si>
  <si>
    <t>Preparação do projeto</t>
  </si>
  <si>
    <t>Contactos com imprensa</t>
  </si>
  <si>
    <t>PPL.com.pt</t>
  </si>
  <si>
    <t>Fotografias do projeto</t>
  </si>
  <si>
    <t>Contactos com núcleos e associações</t>
  </si>
  <si>
    <t>Parcerias e Publicidade</t>
  </si>
  <si>
    <t>Publicidade no Facebook</t>
  </si>
  <si>
    <t>Vídeo do projeto</t>
  </si>
  <si>
    <t>Todos</t>
  </si>
  <si>
    <t>André +</t>
  </si>
  <si>
    <t>30 de março</t>
  </si>
  <si>
    <t>FIM DO PRAZO DE FINANCIAMENTO</t>
  </si>
  <si>
    <t>Recolhas</t>
  </si>
  <si>
    <t>Recolhas na Uminho</t>
  </si>
  <si>
    <t>Recolhas no país</t>
  </si>
  <si>
    <t>de abril a julho/setembro</t>
  </si>
  <si>
    <t>Recompensas</t>
  </si>
  <si>
    <t>Feito?</t>
  </si>
  <si>
    <t>até 13 de fevereiro</t>
  </si>
  <si>
    <t>até 27 de fevereiro</t>
  </si>
  <si>
    <t>Construção do website</t>
  </si>
  <si>
    <t>até 22 de fevereiro</t>
  </si>
  <si>
    <t>Estarreja-LISBOA-Estarreja</t>
  </si>
  <si>
    <t>Estarreja-COVILHÃ-Estarreja</t>
  </si>
  <si>
    <t>Elaboração dos regulamentos e consentimentos</t>
  </si>
  <si>
    <t>Sim</t>
  </si>
  <si>
    <t>Construção da página no Facebook</t>
  </si>
  <si>
    <t>Contactos com responsáveis das universidades</t>
  </si>
  <si>
    <t>Publicidade (Facebook e flyers/cartazes)</t>
  </si>
  <si>
    <t>Balanços da Campanha do PPL.com.pt</t>
  </si>
  <si>
    <t>Anterior + Agradecimento no website + Carta de agradecimento com postal alusivo ao projeto</t>
  </si>
  <si>
    <t>Anterior + 1 Workshop à escolha (introdução à fotografia digital, introdução ao SPSS, técnicas de escrita científica, o que é a psicologia?)</t>
  </si>
  <si>
    <t>Anterior + Meet &amp; Greet com toda a equipa (almoço incluído) + Experiência de um dia como investigador</t>
  </si>
  <si>
    <t>Estatuto de patrocinador e base de dados com máxima resolução</t>
  </si>
  <si>
    <t>E-mail com agradecimento, actualizações do projeto e todas as publicações futuras</t>
  </si>
  <si>
    <t>Workshop num dia à escolha até julho de 2016</t>
  </si>
  <si>
    <t>Meet &amp; Greet e Experiência num dia à escolha até julho de 2016</t>
  </si>
  <si>
    <t>30 dias após o fim do projeto (dezembro de 2015)</t>
  </si>
  <si>
    <t>terceira semana após publicação</t>
  </si>
  <si>
    <t>n.a.</t>
  </si>
  <si>
    <t>x</t>
  </si>
  <si>
    <t>Não</t>
  </si>
  <si>
    <t>Ideal</t>
  </si>
  <si>
    <t>Min. Expectável</t>
  </si>
  <si>
    <t>de março a junho</t>
  </si>
  <si>
    <t>Preço viagem</t>
  </si>
  <si>
    <t>Braga-Porto-FUNCHAL-Porto-Braga</t>
  </si>
  <si>
    <t>Preço Estada</t>
  </si>
  <si>
    <t xml:space="preserve">Outras despesas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</si>
</sst>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_-* #,##0.00\ [$€-816]_-;\-* #,##0.00\ [$€-816]_-;_-* &quot;-&quot;??\ [$€-816]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scheme val="minor"/>
    </font>
    <font>
      <b/>
      <sz val="11"/>
      <color theme="0"/>
      <name val="Calibri"/>
      <scheme val="minor"/>
    </font>
    <font>
      <b/>
      <sz val="12"/>
      <color theme="9" tint="-0.499984740745262"/>
      <name val="Calibri"/>
      <scheme val="minor"/>
    </font>
    <font>
      <b/>
      <sz val="11"/>
      <color theme="3" tint="-0.499984740745262"/>
      <name val="Calibri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210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center"/>
    </xf>
    <xf numFmtId="164" fontId="0" fillId="0" borderId="0" xfId="1" applyNumberFormat="1" applyFont="1" applyFill="1"/>
    <xf numFmtId="0" fontId="0" fillId="4" borderId="0" xfId="0" applyFill="1"/>
    <xf numFmtId="164" fontId="0" fillId="4" borderId="0" xfId="1" applyNumberFormat="1" applyFont="1" applyFill="1"/>
    <xf numFmtId="164" fontId="0" fillId="4" borderId="0" xfId="0" applyNumberFormat="1" applyFill="1"/>
    <xf numFmtId="164" fontId="8" fillId="4" borderId="0" xfId="0" applyNumberFormat="1" applyFont="1" applyFill="1"/>
    <xf numFmtId="0" fontId="0" fillId="5" borderId="0" xfId="0" applyFill="1"/>
    <xf numFmtId="164" fontId="5" fillId="5" borderId="0" xfId="0" applyNumberFormat="1" applyFont="1" applyFill="1"/>
    <xf numFmtId="164" fontId="0" fillId="5" borderId="0" xfId="0" applyNumberFormat="1" applyFill="1"/>
    <xf numFmtId="164" fontId="0" fillId="5" borderId="0" xfId="1" applyNumberFormat="1" applyFont="1" applyFill="1"/>
    <xf numFmtId="0" fontId="2" fillId="6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7" fillId="8" borderId="0" xfId="0" applyFont="1" applyFill="1" applyAlignment="1">
      <alignment horizontal="center" vertical="center"/>
    </xf>
    <xf numFmtId="164" fontId="2" fillId="9" borderId="0" xfId="0" applyNumberFormat="1" applyFont="1" applyFill="1"/>
    <xf numFmtId="0" fontId="0" fillId="10" borderId="0" xfId="0" applyFill="1"/>
    <xf numFmtId="164" fontId="5" fillId="10" borderId="0" xfId="0" applyNumberFormat="1" applyFont="1" applyFill="1"/>
    <xf numFmtId="0" fontId="7" fillId="12" borderId="0" xfId="0" applyFont="1" applyFill="1" applyAlignment="1">
      <alignment horizontal="center" vertical="center"/>
    </xf>
    <xf numFmtId="0" fontId="0" fillId="13" borderId="0" xfId="0" applyFill="1"/>
    <xf numFmtId="165" fontId="0" fillId="13" borderId="0" xfId="0" applyNumberFormat="1" applyFill="1"/>
    <xf numFmtId="165" fontId="9" fillId="13" borderId="0" xfId="0" applyNumberFormat="1" applyFont="1" applyFill="1"/>
    <xf numFmtId="0" fontId="0" fillId="0" borderId="0" xfId="0" applyFill="1" applyBorder="1"/>
    <xf numFmtId="0" fontId="10" fillId="14" borderId="0" xfId="0" applyFont="1" applyFill="1" applyAlignment="1">
      <alignment horizontal="center" vertical="center"/>
    </xf>
    <xf numFmtId="0" fontId="0" fillId="0" borderId="0" xfId="0" applyFill="1"/>
    <xf numFmtId="165" fontId="0" fillId="0" borderId="0" xfId="0" applyNumberFormat="1"/>
    <xf numFmtId="165" fontId="0" fillId="0" borderId="0" xfId="0" applyNumberFormat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11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</cellXfs>
  <cellStyles count="210">
    <cellStyle name="Hiperligação" xfId="2" builtinId="8" hidden="1"/>
    <cellStyle name="Hiperligação" xfId="4" builtinId="8" hidden="1"/>
    <cellStyle name="Hiperligação" xfId="6" builtinId="8" hidden="1"/>
    <cellStyle name="Hiperligação" xfId="8" builtinId="8" hidden="1"/>
    <cellStyle name="Hiperligação" xfId="10" builtinId="8" hidden="1"/>
    <cellStyle name="Hiperligação" xfId="12" builtinId="8" hidden="1"/>
    <cellStyle name="Hiperligação" xfId="14" builtinId="8" hidden="1"/>
    <cellStyle name="Hiperligação" xfId="16" builtinId="8" hidden="1"/>
    <cellStyle name="Hiperligação" xfId="18" builtinId="8" hidden="1"/>
    <cellStyle name="Hiperligação" xfId="20" builtinId="8" hidden="1"/>
    <cellStyle name="Hiperligação" xfId="22" builtinId="8" hidden="1"/>
    <cellStyle name="Hiperligação" xfId="24" builtinId="8" hidden="1"/>
    <cellStyle name="Hiperligação" xfId="26" builtinId="8" hidden="1"/>
    <cellStyle name="Hiperligação" xfId="28" builtinId="8" hidden="1"/>
    <cellStyle name="Hiperligação" xfId="30" builtinId="8" hidden="1"/>
    <cellStyle name="Hiperligação" xfId="32" builtinId="8" hidden="1"/>
    <cellStyle name="Hiperligação" xfId="34" builtinId="8" hidden="1"/>
    <cellStyle name="Hiperligação" xfId="36" builtinId="8" hidden="1"/>
    <cellStyle name="Hiperligação" xfId="38" builtinId="8" hidden="1"/>
    <cellStyle name="Hiperligação" xfId="40" builtinId="8" hidden="1"/>
    <cellStyle name="Hiperligação" xfId="42" builtinId="8" hidden="1"/>
    <cellStyle name="Hiperligação" xfId="44" builtinId="8" hidden="1"/>
    <cellStyle name="Hiperligação" xfId="46" builtinId="8" hidden="1"/>
    <cellStyle name="Hiperligação" xfId="48" builtinId="8" hidden="1"/>
    <cellStyle name="Hiperligação" xfId="50" builtinId="8" hidden="1"/>
    <cellStyle name="Hiperligação" xfId="52" builtinId="8" hidden="1"/>
    <cellStyle name="Hiperligação" xfId="54" builtinId="8" hidden="1"/>
    <cellStyle name="Hiperligação" xfId="56" builtinId="8" hidden="1"/>
    <cellStyle name="Hiperligação" xfId="58" builtinId="8" hidden="1"/>
    <cellStyle name="Hiperligação" xfId="60" builtinId="8" hidden="1"/>
    <cellStyle name="Hiperligação" xfId="62" builtinId="8" hidden="1"/>
    <cellStyle name="Hiperligação" xfId="64" builtinId="8" hidden="1"/>
    <cellStyle name="Hiperligação" xfId="66" builtinId="8" hidden="1"/>
    <cellStyle name="Hiperligação" xfId="68" builtinId="8" hidden="1"/>
    <cellStyle name="Hiperligação" xfId="70" builtinId="8" hidden="1"/>
    <cellStyle name="Hiperligação" xfId="72" builtinId="8" hidden="1"/>
    <cellStyle name="Hiperligação" xfId="74" builtinId="8" hidden="1"/>
    <cellStyle name="Hiperligação" xfId="76" builtinId="8" hidden="1"/>
    <cellStyle name="Hiperligação" xfId="78" builtinId="8" hidden="1"/>
    <cellStyle name="Hiperligação" xfId="80" builtinId="8" hidden="1"/>
    <cellStyle name="Hiperligação" xfId="82" builtinId="8" hidden="1"/>
    <cellStyle name="Hiperligação" xfId="84" builtinId="8" hidden="1"/>
    <cellStyle name="Hiperligação" xfId="86" builtinId="8" hidden="1"/>
    <cellStyle name="Hiperligação" xfId="88" builtinId="8" hidden="1"/>
    <cellStyle name="Hiperligação" xfId="90" builtinId="8" hidden="1"/>
    <cellStyle name="Hiperligação" xfId="92" builtinId="8" hidden="1"/>
    <cellStyle name="Hiperligação" xfId="94" builtinId="8" hidden="1"/>
    <cellStyle name="Hiperligação" xfId="96" builtinId="8" hidden="1"/>
    <cellStyle name="Hiperligação" xfId="98" builtinId="8" hidden="1"/>
    <cellStyle name="Hiperligação" xfId="100" builtinId="8" hidden="1"/>
    <cellStyle name="Hiperligação" xfId="102" builtinId="8" hidden="1"/>
    <cellStyle name="Hiperligação" xfId="104" builtinId="8" hidden="1"/>
    <cellStyle name="Hiperligação" xfId="106" builtinId="8" hidden="1"/>
    <cellStyle name="Hiperligação" xfId="108" builtinId="8" hidden="1"/>
    <cellStyle name="Hiperligação" xfId="110" builtinId="8" hidden="1"/>
    <cellStyle name="Hiperligação" xfId="112" builtinId="8" hidden="1"/>
    <cellStyle name="Hiperligação" xfId="114" builtinId="8" hidden="1"/>
    <cellStyle name="Hiperligação" xfId="116" builtinId="8" hidden="1"/>
    <cellStyle name="Hiperligação" xfId="118" builtinId="8" hidden="1"/>
    <cellStyle name="Hiperligação" xfId="120" builtinId="8" hidden="1"/>
    <cellStyle name="Hiperligação" xfId="122" builtinId="8" hidden="1"/>
    <cellStyle name="Hiperligação" xfId="124" builtinId="8" hidden="1"/>
    <cellStyle name="Hiperligação" xfId="126" builtinId="8" hidden="1"/>
    <cellStyle name="Hiperligação" xfId="128" builtinId="8" hidden="1"/>
    <cellStyle name="Hiperligação" xfId="130" builtinId="8" hidden="1"/>
    <cellStyle name="Hiperligação" xfId="132" builtinId="8" hidden="1"/>
    <cellStyle name="Hiperligação" xfId="134" builtinId="8" hidden="1"/>
    <cellStyle name="Hiperligação" xfId="136" builtinId="8" hidden="1"/>
    <cellStyle name="Hiperligação" xfId="138" builtinId="8" hidden="1"/>
    <cellStyle name="Hiperligação" xfId="140" builtinId="8" hidden="1"/>
    <cellStyle name="Hiperligação" xfId="142" builtinId="8" hidden="1"/>
    <cellStyle name="Hiperligação" xfId="144" builtinId="8" hidden="1"/>
    <cellStyle name="Hiperligação" xfId="146" builtinId="8" hidden="1"/>
    <cellStyle name="Hiperligação" xfId="148" builtinId="8" hidden="1"/>
    <cellStyle name="Hiperligação" xfId="150" builtinId="8" hidden="1"/>
    <cellStyle name="Hiperligação" xfId="152" builtinId="8" hidden="1"/>
    <cellStyle name="Hiperligação" xfId="154" builtinId="8" hidden="1"/>
    <cellStyle name="Hiperligação" xfId="156" builtinId="8" hidden="1"/>
    <cellStyle name="Hiperligação" xfId="158" builtinId="8" hidden="1"/>
    <cellStyle name="Hiperligação" xfId="160" builtinId="8" hidden="1"/>
    <cellStyle name="Hiperligação" xfId="162" builtinId="8" hidden="1"/>
    <cellStyle name="Hiperligação" xfId="164" builtinId="8" hidden="1"/>
    <cellStyle name="Hiperligação" xfId="166" builtinId="8" hidden="1"/>
    <cellStyle name="Hiperligação" xfId="168" builtinId="8" hidden="1"/>
    <cellStyle name="Hiperligação" xfId="170" builtinId="8" hidden="1"/>
    <cellStyle name="Hiperligação" xfId="172" builtinId="8" hidden="1"/>
    <cellStyle name="Hiperligação" xfId="174" builtinId="8" hidden="1"/>
    <cellStyle name="Hiperligação" xfId="176" builtinId="8" hidden="1"/>
    <cellStyle name="Hiperligação" xfId="178" builtinId="8" hidden="1"/>
    <cellStyle name="Hiperligação" xfId="180" builtinId="8" hidden="1"/>
    <cellStyle name="Hiperligação" xfId="182" builtinId="8" hidden="1"/>
    <cellStyle name="Hiperligação" xfId="184" builtinId="8" hidden="1"/>
    <cellStyle name="Hiperligação" xfId="186" builtinId="8" hidden="1"/>
    <cellStyle name="Hiperligação" xfId="188" builtinId="8" hidden="1"/>
    <cellStyle name="Hiperligação" xfId="190" builtinId="8" hidden="1"/>
    <cellStyle name="Hiperligação" xfId="192" builtinId="8" hidden="1"/>
    <cellStyle name="Hiperligação" xfId="194" builtinId="8" hidden="1"/>
    <cellStyle name="Hiperligação" xfId="196" builtinId="8" hidden="1"/>
    <cellStyle name="Hiperligação" xfId="198" builtinId="8" hidden="1"/>
    <cellStyle name="Hiperligação" xfId="200" builtinId="8" hidden="1"/>
    <cellStyle name="Hiperligação" xfId="202" builtinId="8" hidden="1"/>
    <cellStyle name="Hiperligação" xfId="204" builtinId="8" hidden="1"/>
    <cellStyle name="Hiperligação" xfId="206" builtinId="8" hidden="1"/>
    <cellStyle name="Hiperligação" xfId="208" builtinId="8" hidden="1"/>
    <cellStyle name="Hiperligação Visitada" xfId="3" builtinId="9" hidden="1"/>
    <cellStyle name="Hiperligação Visitada" xfId="5" builtinId="9" hidden="1"/>
    <cellStyle name="Hiperligação Visitada" xfId="7" builtinId="9" hidden="1"/>
    <cellStyle name="Hiperligação Visitada" xfId="9" builtinId="9" hidden="1"/>
    <cellStyle name="Hiperligação Visitada" xfId="11" builtinId="9" hidden="1"/>
    <cellStyle name="Hiperligação Visitada" xfId="13" builtinId="9" hidden="1"/>
    <cellStyle name="Hiperligação Visitada" xfId="15" builtinId="9" hidden="1"/>
    <cellStyle name="Hiperligação Visitada" xfId="17" builtinId="9" hidden="1"/>
    <cellStyle name="Hiperligação Visitada" xfId="19" builtinId="9" hidden="1"/>
    <cellStyle name="Hiperligação Visitada" xfId="21" builtinId="9" hidden="1"/>
    <cellStyle name="Hiperligação Visitada" xfId="23" builtinId="9" hidden="1"/>
    <cellStyle name="Hiperligação Visitada" xfId="25" builtinId="9" hidden="1"/>
    <cellStyle name="Hiperligação Visitada" xfId="27" builtinId="9" hidden="1"/>
    <cellStyle name="Hiperligação Visitada" xfId="29" builtinId="9" hidden="1"/>
    <cellStyle name="Hiperligação Visitada" xfId="31" builtinId="9" hidden="1"/>
    <cellStyle name="Hiperligação Visitada" xfId="33" builtinId="9" hidden="1"/>
    <cellStyle name="Hiperligação Visitada" xfId="35" builtinId="9" hidden="1"/>
    <cellStyle name="Hiperligação Visitada" xfId="37" builtinId="9" hidden="1"/>
    <cellStyle name="Hiperligação Visitada" xfId="39" builtinId="9" hidden="1"/>
    <cellStyle name="Hiperligação Visitada" xfId="41" builtinId="9" hidden="1"/>
    <cellStyle name="Hiperligação Visitada" xfId="43" builtinId="9" hidden="1"/>
    <cellStyle name="Hiperligação Visitada" xfId="45" builtinId="9" hidden="1"/>
    <cellStyle name="Hiperligação Visitada" xfId="47" builtinId="9" hidden="1"/>
    <cellStyle name="Hiperligação Visitada" xfId="49" builtinId="9" hidden="1"/>
    <cellStyle name="Hiperligação Visitada" xfId="51" builtinId="9" hidden="1"/>
    <cellStyle name="Hiperligação Visitada" xfId="53" builtinId="9" hidden="1"/>
    <cellStyle name="Hiperligação Visitada" xfId="55" builtinId="9" hidden="1"/>
    <cellStyle name="Hiperligação Visitada" xfId="57" builtinId="9" hidden="1"/>
    <cellStyle name="Hiperligação Visitada" xfId="59" builtinId="9" hidden="1"/>
    <cellStyle name="Hiperligação Visitada" xfId="61" builtinId="9" hidden="1"/>
    <cellStyle name="Hiperligação Visitada" xfId="63" builtinId="9" hidden="1"/>
    <cellStyle name="Hiperligação Visitada" xfId="65" builtinId="9" hidden="1"/>
    <cellStyle name="Hiperligação Visitada" xfId="67" builtinId="9" hidden="1"/>
    <cellStyle name="Hiperligação Visitada" xfId="69" builtinId="9" hidden="1"/>
    <cellStyle name="Hiperligação Visitada" xfId="71" builtinId="9" hidden="1"/>
    <cellStyle name="Hiperligação Visitada" xfId="73" builtinId="9" hidden="1"/>
    <cellStyle name="Hiperligação Visitada" xfId="75" builtinId="9" hidden="1"/>
    <cellStyle name="Hiperligação Visitada" xfId="77" builtinId="9" hidden="1"/>
    <cellStyle name="Hiperligação Visitada" xfId="79" builtinId="9" hidden="1"/>
    <cellStyle name="Hiperligação Visitada" xfId="81" builtinId="9" hidden="1"/>
    <cellStyle name="Hiperligação Visitada" xfId="83" builtinId="9" hidden="1"/>
    <cellStyle name="Hiperligação Visitada" xfId="85" builtinId="9" hidden="1"/>
    <cellStyle name="Hiperligação Visitada" xfId="87" builtinId="9" hidden="1"/>
    <cellStyle name="Hiperligação Visitada" xfId="89" builtinId="9" hidden="1"/>
    <cellStyle name="Hiperligação Visitada" xfId="91" builtinId="9" hidden="1"/>
    <cellStyle name="Hiperligação Visitada" xfId="93" builtinId="9" hidden="1"/>
    <cellStyle name="Hiperligação Visitada" xfId="95" builtinId="9" hidden="1"/>
    <cellStyle name="Hiperligação Visitada" xfId="97" builtinId="9" hidden="1"/>
    <cellStyle name="Hiperligação Visitada" xfId="99" builtinId="9" hidden="1"/>
    <cellStyle name="Hiperligação Visitada" xfId="101" builtinId="9" hidden="1"/>
    <cellStyle name="Hiperligação Visitada" xfId="103" builtinId="9" hidden="1"/>
    <cellStyle name="Hiperligação Visitada" xfId="105" builtinId="9" hidden="1"/>
    <cellStyle name="Hiperligação Visitada" xfId="107" builtinId="9" hidden="1"/>
    <cellStyle name="Hiperligação Visitada" xfId="109" builtinId="9" hidden="1"/>
    <cellStyle name="Hiperligação Visitada" xfId="111" builtinId="9" hidden="1"/>
    <cellStyle name="Hiperligação Visitada" xfId="113" builtinId="9" hidden="1"/>
    <cellStyle name="Hiperligação Visitada" xfId="115" builtinId="9" hidden="1"/>
    <cellStyle name="Hiperligação Visitada" xfId="117" builtinId="9" hidden="1"/>
    <cellStyle name="Hiperligação Visitada" xfId="119" builtinId="9" hidden="1"/>
    <cellStyle name="Hiperligação Visitada" xfId="121" builtinId="9" hidden="1"/>
    <cellStyle name="Hiperligação Visitada" xfId="123" builtinId="9" hidden="1"/>
    <cellStyle name="Hiperligação Visitada" xfId="125" builtinId="9" hidden="1"/>
    <cellStyle name="Hiperligação Visitada" xfId="127" builtinId="9" hidden="1"/>
    <cellStyle name="Hiperligação Visitada" xfId="129" builtinId="9" hidden="1"/>
    <cellStyle name="Hiperligação Visitada" xfId="131" builtinId="9" hidden="1"/>
    <cellStyle name="Hiperligação Visitada" xfId="133" builtinId="9" hidden="1"/>
    <cellStyle name="Hiperligação Visitada" xfId="135" builtinId="9" hidden="1"/>
    <cellStyle name="Hiperligação Visitada" xfId="137" builtinId="9" hidden="1"/>
    <cellStyle name="Hiperligação Visitada" xfId="139" builtinId="9" hidden="1"/>
    <cellStyle name="Hiperligação Visitada" xfId="141" builtinId="9" hidden="1"/>
    <cellStyle name="Hiperligação Visitada" xfId="143" builtinId="9" hidden="1"/>
    <cellStyle name="Hiperligação Visitada" xfId="145" builtinId="9" hidden="1"/>
    <cellStyle name="Hiperligação Visitada" xfId="147" builtinId="9" hidden="1"/>
    <cellStyle name="Hiperligação Visitada" xfId="149" builtinId="9" hidden="1"/>
    <cellStyle name="Hiperligação Visitada" xfId="151" builtinId="9" hidden="1"/>
    <cellStyle name="Hiperligação Visitada" xfId="153" builtinId="9" hidden="1"/>
    <cellStyle name="Hiperligação Visitada" xfId="155" builtinId="9" hidden="1"/>
    <cellStyle name="Hiperligação Visitada" xfId="157" builtinId="9" hidden="1"/>
    <cellStyle name="Hiperligação Visitada" xfId="159" builtinId="9" hidden="1"/>
    <cellStyle name="Hiperligação Visitada" xfId="161" builtinId="9" hidden="1"/>
    <cellStyle name="Hiperligação Visitada" xfId="163" builtinId="9" hidden="1"/>
    <cellStyle name="Hiperligação Visitada" xfId="165" builtinId="9" hidden="1"/>
    <cellStyle name="Hiperligação Visitada" xfId="167" builtinId="9" hidden="1"/>
    <cellStyle name="Hiperligação Visitada" xfId="169" builtinId="9" hidden="1"/>
    <cellStyle name="Hiperligação Visitada" xfId="171" builtinId="9" hidden="1"/>
    <cellStyle name="Hiperligação Visitada" xfId="173" builtinId="9" hidden="1"/>
    <cellStyle name="Hiperligação Visitada" xfId="175" builtinId="9" hidden="1"/>
    <cellStyle name="Hiperligação Visitada" xfId="177" builtinId="9" hidden="1"/>
    <cellStyle name="Hiperligação Visitada" xfId="179" builtinId="9" hidden="1"/>
    <cellStyle name="Hiperligação Visitada" xfId="181" builtinId="9" hidden="1"/>
    <cellStyle name="Hiperligação Visitada" xfId="183" builtinId="9" hidden="1"/>
    <cellStyle name="Hiperligação Visitada" xfId="185" builtinId="9" hidden="1"/>
    <cellStyle name="Hiperligação Visitada" xfId="187" builtinId="9" hidden="1"/>
    <cellStyle name="Hiperligação Visitada" xfId="189" builtinId="9" hidden="1"/>
    <cellStyle name="Hiperligação Visitada" xfId="191" builtinId="9" hidden="1"/>
    <cellStyle name="Hiperligação Visitada" xfId="193" builtinId="9" hidden="1"/>
    <cellStyle name="Hiperligação Visitada" xfId="195" builtinId="9" hidden="1"/>
    <cellStyle name="Hiperligação Visitada" xfId="197" builtinId="9" hidden="1"/>
    <cellStyle name="Hiperligação Visitada" xfId="199" builtinId="9" hidden="1"/>
    <cellStyle name="Hiperligação Visitada" xfId="201" builtinId="9" hidden="1"/>
    <cellStyle name="Hiperligação Visitada" xfId="203" builtinId="9" hidden="1"/>
    <cellStyle name="Hiperligação Visitada" xfId="205" builtinId="9" hidden="1"/>
    <cellStyle name="Hiperligação Visitada" xfId="207" builtinId="9" hidden="1"/>
    <cellStyle name="Hiperligação Visitada" xfId="209" builtinId="9" hidden="1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zoomScale="125" zoomScaleNormal="125" zoomScalePageLayoutView="125" workbookViewId="0">
      <selection activeCell="C30" sqref="C30"/>
    </sheetView>
  </sheetViews>
  <sheetFormatPr defaultColWidth="11.42578125" defaultRowHeight="15" x14ac:dyDescent="0.25"/>
  <cols>
    <col min="1" max="1" width="10.28515625" bestFit="1" customWidth="1"/>
    <col min="2" max="2" width="7.140625" customWidth="1"/>
    <col min="3" max="3" width="79" customWidth="1"/>
    <col min="4" max="4" width="8.7109375" bestFit="1" customWidth="1"/>
    <col min="5" max="6" width="9.140625" bestFit="1" customWidth="1"/>
    <col min="7" max="7" width="13.42578125" bestFit="1" customWidth="1"/>
  </cols>
  <sheetData>
    <row r="1" spans="1:9" x14ac:dyDescent="0.25">
      <c r="A1" s="28" t="s">
        <v>69</v>
      </c>
      <c r="B1" s="28"/>
      <c r="C1" s="28"/>
      <c r="D1" s="28"/>
      <c r="E1" s="28"/>
      <c r="F1" s="28"/>
      <c r="G1" s="28"/>
      <c r="I1" s="34"/>
    </row>
    <row r="2" spans="1:9" x14ac:dyDescent="0.25">
      <c r="A2" s="13" t="s">
        <v>83</v>
      </c>
      <c r="B2" s="13" t="s">
        <v>0</v>
      </c>
      <c r="C2" s="13" t="s">
        <v>1</v>
      </c>
      <c r="D2" s="13" t="s">
        <v>2</v>
      </c>
      <c r="E2" s="13" t="s">
        <v>25</v>
      </c>
      <c r="F2" s="13" t="s">
        <v>16</v>
      </c>
      <c r="G2" s="13" t="s">
        <v>17</v>
      </c>
      <c r="I2" s="35"/>
    </row>
    <row r="3" spans="1:9" x14ac:dyDescent="0.25">
      <c r="A3" s="4">
        <v>30</v>
      </c>
      <c r="B3" s="5">
        <v>1</v>
      </c>
      <c r="C3" s="4" t="s">
        <v>74</v>
      </c>
      <c r="D3" s="5">
        <v>0</v>
      </c>
      <c r="E3" s="5">
        <f>B3*A3</f>
        <v>30</v>
      </c>
      <c r="F3" s="5">
        <f>D3*A3</f>
        <v>0</v>
      </c>
      <c r="G3" s="5">
        <f>E3-F3</f>
        <v>30</v>
      </c>
      <c r="I3" s="36"/>
    </row>
    <row r="4" spans="1:9" x14ac:dyDescent="0.25">
      <c r="A4" s="4">
        <v>20</v>
      </c>
      <c r="B4" s="5">
        <v>5</v>
      </c>
      <c r="C4" s="4" t="s">
        <v>70</v>
      </c>
      <c r="D4" s="5">
        <v>1</v>
      </c>
      <c r="E4" s="5">
        <f>B4*A4</f>
        <v>100</v>
      </c>
      <c r="F4" s="5">
        <f>D4*A4</f>
        <v>20</v>
      </c>
      <c r="G4" s="5">
        <f>E4-F4</f>
        <v>80</v>
      </c>
      <c r="I4" s="25"/>
    </row>
    <row r="5" spans="1:9" x14ac:dyDescent="0.25">
      <c r="A5" s="4">
        <v>15</v>
      </c>
      <c r="B5" s="5">
        <v>25</v>
      </c>
      <c r="C5" s="4" t="s">
        <v>24</v>
      </c>
      <c r="D5" s="5">
        <v>10</v>
      </c>
      <c r="E5" s="5">
        <f t="shared" ref="E5:E8" si="0">B5*A5</f>
        <v>375</v>
      </c>
      <c r="F5" s="5">
        <f t="shared" ref="F5:F8" si="1">D5*A5</f>
        <v>150</v>
      </c>
      <c r="G5" s="5">
        <f t="shared" ref="G5:G8" si="2">E5-F5</f>
        <v>225</v>
      </c>
      <c r="I5" s="25"/>
    </row>
    <row r="6" spans="1:9" x14ac:dyDescent="0.25">
      <c r="A6" s="4">
        <v>15</v>
      </c>
      <c r="B6" s="5">
        <v>35</v>
      </c>
      <c r="C6" s="4" t="s">
        <v>71</v>
      </c>
      <c r="D6" s="5">
        <v>10</v>
      </c>
      <c r="E6" s="5">
        <f t="shared" si="0"/>
        <v>525</v>
      </c>
      <c r="F6" s="5">
        <f t="shared" si="1"/>
        <v>150</v>
      </c>
      <c r="G6" s="5">
        <f t="shared" si="2"/>
        <v>375</v>
      </c>
      <c r="I6" s="25"/>
    </row>
    <row r="7" spans="1:9" x14ac:dyDescent="0.25">
      <c r="A7" s="4">
        <v>5</v>
      </c>
      <c r="B7" s="5">
        <v>50</v>
      </c>
      <c r="C7" s="4" t="s">
        <v>72</v>
      </c>
      <c r="D7" s="5">
        <v>20</v>
      </c>
      <c r="E7" s="5">
        <f t="shared" si="0"/>
        <v>250</v>
      </c>
      <c r="F7" s="5">
        <f t="shared" si="1"/>
        <v>100</v>
      </c>
      <c r="G7" s="5">
        <f t="shared" si="2"/>
        <v>150</v>
      </c>
      <c r="I7" s="25"/>
    </row>
    <row r="8" spans="1:9" x14ac:dyDescent="0.25">
      <c r="A8" s="4">
        <v>1</v>
      </c>
      <c r="B8" s="5">
        <v>250</v>
      </c>
      <c r="C8" s="4" t="s">
        <v>73</v>
      </c>
      <c r="D8" s="5">
        <v>0</v>
      </c>
      <c r="E8" s="5">
        <f t="shared" si="0"/>
        <v>250</v>
      </c>
      <c r="F8" s="5">
        <f t="shared" si="1"/>
        <v>0</v>
      </c>
      <c r="G8" s="5">
        <f t="shared" si="2"/>
        <v>250</v>
      </c>
      <c r="I8" s="25"/>
    </row>
    <row r="9" spans="1:9" ht="15.75" x14ac:dyDescent="0.25">
      <c r="A9">
        <f>SUM(A3:A8)</f>
        <v>86</v>
      </c>
      <c r="C9" s="25"/>
      <c r="D9" s="37" t="s">
        <v>34</v>
      </c>
      <c r="E9" s="6">
        <f>SUM(E3:E8)</f>
        <v>1530</v>
      </c>
      <c r="F9" s="6">
        <f>SUM(F3:F8)</f>
        <v>420</v>
      </c>
      <c r="G9" s="7">
        <f>(E9-F9)-G26-H26</f>
        <v>1015.905</v>
      </c>
    </row>
    <row r="10" spans="1:9" ht="15.75" x14ac:dyDescent="0.25">
      <c r="D10" s="38" t="s">
        <v>82</v>
      </c>
      <c r="E10" s="6">
        <v>2020</v>
      </c>
      <c r="F10" s="6">
        <f>SUM(F3:F8)</f>
        <v>420</v>
      </c>
      <c r="G10" s="7">
        <f>(E10-F10)-G27-H27</f>
        <v>1475.77</v>
      </c>
    </row>
    <row r="11" spans="1:9" x14ac:dyDescent="0.25">
      <c r="A11" s="29" t="s">
        <v>18</v>
      </c>
      <c r="B11" s="29"/>
      <c r="C11" s="29"/>
      <c r="D11" s="29"/>
      <c r="E11" s="29"/>
      <c r="F11" s="29"/>
      <c r="G11" s="29"/>
    </row>
    <row r="12" spans="1:9" x14ac:dyDescent="0.25">
      <c r="A12" s="12" t="s">
        <v>3</v>
      </c>
      <c r="B12" s="12" t="s">
        <v>0</v>
      </c>
      <c r="C12" s="12" t="s">
        <v>1</v>
      </c>
      <c r="D12" s="12"/>
      <c r="E12" s="12" t="s">
        <v>4</v>
      </c>
      <c r="F12" s="12" t="s">
        <v>16</v>
      </c>
      <c r="G12" s="12" t="s">
        <v>17</v>
      </c>
    </row>
    <row r="13" spans="1:9" x14ac:dyDescent="0.25">
      <c r="A13" s="8">
        <v>1</v>
      </c>
      <c r="B13" s="9">
        <v>668.18</v>
      </c>
      <c r="C13" s="8" t="s">
        <v>20</v>
      </c>
      <c r="D13" s="8"/>
      <c r="E13" s="10">
        <f>G9</f>
        <v>1015.905</v>
      </c>
      <c r="F13" s="11">
        <f t="shared" ref="F13:F16" si="3">B13*A13</f>
        <v>668.18</v>
      </c>
      <c r="G13" s="11">
        <f t="shared" ref="G13:G16" si="4">E13-F13</f>
        <v>347.72500000000002</v>
      </c>
    </row>
    <row r="14" spans="1:9" x14ac:dyDescent="0.25">
      <c r="A14" s="8">
        <v>1</v>
      </c>
      <c r="B14" s="9">
        <v>429</v>
      </c>
      <c r="C14" s="8" t="s">
        <v>19</v>
      </c>
      <c r="D14" s="8"/>
      <c r="E14" s="10">
        <f t="shared" ref="E14:E16" si="5">G13</f>
        <v>347.72500000000002</v>
      </c>
      <c r="F14" s="11">
        <f t="shared" si="3"/>
        <v>429</v>
      </c>
      <c r="G14" s="11">
        <f t="shared" si="4"/>
        <v>-81.274999999999977</v>
      </c>
    </row>
    <row r="15" spans="1:9" x14ac:dyDescent="0.25">
      <c r="A15" s="8">
        <v>1</v>
      </c>
      <c r="B15" s="9">
        <v>100</v>
      </c>
      <c r="C15" s="8" t="s">
        <v>21</v>
      </c>
      <c r="D15" s="8"/>
      <c r="E15" s="10">
        <f t="shared" si="5"/>
        <v>-81.274999999999977</v>
      </c>
      <c r="F15" s="11">
        <f t="shared" si="3"/>
        <v>100</v>
      </c>
      <c r="G15" s="11">
        <f t="shared" si="4"/>
        <v>-181.27499999999998</v>
      </c>
    </row>
    <row r="16" spans="1:9" x14ac:dyDescent="0.25">
      <c r="A16" s="8">
        <v>20</v>
      </c>
      <c r="B16" s="9">
        <v>10</v>
      </c>
      <c r="C16" s="8" t="s">
        <v>15</v>
      </c>
      <c r="D16" s="8"/>
      <c r="E16" s="10">
        <f t="shared" si="5"/>
        <v>-181.27499999999998</v>
      </c>
      <c r="F16" s="11">
        <f t="shared" si="3"/>
        <v>200</v>
      </c>
      <c r="G16" s="11">
        <f t="shared" si="4"/>
        <v>-381.27499999999998</v>
      </c>
    </row>
    <row r="17" spans="1:9" x14ac:dyDescent="0.25">
      <c r="A17" s="8">
        <v>4</v>
      </c>
      <c r="B17" s="9">
        <v>4</v>
      </c>
      <c r="C17" s="8" t="s">
        <v>31</v>
      </c>
      <c r="D17" s="8"/>
      <c r="E17" s="10">
        <f t="shared" ref="E17:E18" si="6">G16</f>
        <v>-381.27499999999998</v>
      </c>
      <c r="F17" s="11">
        <f t="shared" ref="F17:F18" si="7">B17*A17</f>
        <v>16</v>
      </c>
      <c r="G17" s="11">
        <f t="shared" ref="G17:G18" si="8">E17-F17</f>
        <v>-397.27499999999998</v>
      </c>
    </row>
    <row r="18" spans="1:9" x14ac:dyDescent="0.25">
      <c r="A18" s="8">
        <v>5</v>
      </c>
      <c r="B18" s="9">
        <v>10</v>
      </c>
      <c r="C18" s="8" t="s">
        <v>68</v>
      </c>
      <c r="D18" s="8"/>
      <c r="E18" s="10">
        <f t="shared" si="6"/>
        <v>-397.27499999999998</v>
      </c>
      <c r="F18" s="11">
        <f t="shared" si="7"/>
        <v>50</v>
      </c>
      <c r="G18" s="11">
        <f t="shared" si="8"/>
        <v>-447.27499999999998</v>
      </c>
    </row>
    <row r="19" spans="1:9" x14ac:dyDescent="0.25">
      <c r="F19" s="3">
        <f>SUM(F13:F18)</f>
        <v>1463.1799999999998</v>
      </c>
    </row>
    <row r="20" spans="1:9" x14ac:dyDescent="0.25">
      <c r="G20" s="15" t="s">
        <v>22</v>
      </c>
    </row>
    <row r="21" spans="1:9" x14ac:dyDescent="0.25">
      <c r="G21" s="16">
        <f>G9-F19</f>
        <v>-447.27499999999986</v>
      </c>
      <c r="H21" s="1"/>
      <c r="I21" s="1"/>
    </row>
    <row r="22" spans="1:9" x14ac:dyDescent="0.25">
      <c r="G22" s="1">
        <f>G10-F19</f>
        <v>12.590000000000146</v>
      </c>
    </row>
    <row r="23" spans="1:9" x14ac:dyDescent="0.25">
      <c r="A23" s="30" t="s">
        <v>88</v>
      </c>
      <c r="B23" s="30"/>
      <c r="C23" s="30"/>
      <c r="D23" s="14"/>
      <c r="E23" s="14"/>
      <c r="F23" s="14"/>
      <c r="G23" s="14"/>
    </row>
    <row r="24" spans="1:9" x14ac:dyDescent="0.25">
      <c r="A24" s="17" t="s">
        <v>3</v>
      </c>
      <c r="B24" s="17" t="s">
        <v>0</v>
      </c>
      <c r="C24" s="17" t="s">
        <v>1</v>
      </c>
    </row>
    <row r="25" spans="1:9" x14ac:dyDescent="0.25">
      <c r="A25" s="17">
        <v>1</v>
      </c>
      <c r="B25" s="18">
        <v>476</v>
      </c>
      <c r="C25" s="17" t="s">
        <v>27</v>
      </c>
      <c r="G25" t="s">
        <v>29</v>
      </c>
      <c r="H25" t="s">
        <v>30</v>
      </c>
    </row>
    <row r="26" spans="1:9" x14ac:dyDescent="0.25">
      <c r="A26" s="17">
        <v>1</v>
      </c>
      <c r="B26" s="18">
        <v>89</v>
      </c>
      <c r="C26" s="17" t="s">
        <v>23</v>
      </c>
      <c r="F26" s="1" t="s">
        <v>34</v>
      </c>
      <c r="G26" s="1">
        <f>E9*0.05</f>
        <v>76.5</v>
      </c>
      <c r="H26" s="1">
        <f>G26*0.23</f>
        <v>17.595000000000002</v>
      </c>
      <c r="I26" s="1"/>
    </row>
    <row r="27" spans="1:9" x14ac:dyDescent="0.25">
      <c r="F27" s="1" t="s">
        <v>82</v>
      </c>
      <c r="G27" s="1">
        <f>E10*0.05</f>
        <v>101</v>
      </c>
      <c r="H27" s="1">
        <f>G27*0.23</f>
        <v>23.23</v>
      </c>
      <c r="I27" s="1"/>
    </row>
    <row r="28" spans="1:9" x14ac:dyDescent="0.25">
      <c r="A28" s="31"/>
      <c r="B28" s="31"/>
      <c r="C28" s="31"/>
    </row>
    <row r="29" spans="1:9" x14ac:dyDescent="0.25">
      <c r="C29" s="23"/>
    </row>
    <row r="36" spans="6:7" x14ac:dyDescent="0.25">
      <c r="F36" s="1"/>
      <c r="G36" s="1"/>
    </row>
    <row r="46" spans="6:7" x14ac:dyDescent="0.25">
      <c r="F46" s="1"/>
      <c r="G46" s="1"/>
    </row>
  </sheetData>
  <mergeCells count="4">
    <mergeCell ref="A1:G1"/>
    <mergeCell ref="A11:G11"/>
    <mergeCell ref="A23:C23"/>
    <mergeCell ref="A28:C28"/>
  </mergeCells>
  <pageMargins left="0.25" right="0.25" top="0.75" bottom="0.75" header="0.3" footer="0.3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125" zoomScaleNormal="125" zoomScalePageLayoutView="125" workbookViewId="0">
      <selection activeCell="C18" sqref="C18"/>
    </sheetView>
  </sheetViews>
  <sheetFormatPr defaultColWidth="11.42578125" defaultRowHeight="15" x14ac:dyDescent="0.25"/>
  <cols>
    <col min="2" max="2" width="7" bestFit="1" customWidth="1"/>
    <col min="3" max="3" width="44.140625" bestFit="1" customWidth="1"/>
    <col min="4" max="4" width="11.85546875" bestFit="1" customWidth="1"/>
    <col min="5" max="5" width="13.140625" bestFit="1" customWidth="1"/>
    <col min="6" max="6" width="12.140625" customWidth="1"/>
  </cols>
  <sheetData>
    <row r="1" spans="1:6" x14ac:dyDescent="0.25">
      <c r="A1" s="19" t="s">
        <v>13</v>
      </c>
      <c r="B1" s="19" t="s">
        <v>12</v>
      </c>
      <c r="C1" s="19" t="s">
        <v>14</v>
      </c>
      <c r="D1" s="19" t="s">
        <v>87</v>
      </c>
      <c r="E1" s="19" t="s">
        <v>85</v>
      </c>
      <c r="F1" s="19" t="s">
        <v>5</v>
      </c>
    </row>
    <row r="2" spans="1:6" x14ac:dyDescent="0.25">
      <c r="A2" s="20">
        <v>1</v>
      </c>
      <c r="B2" s="20">
        <v>3</v>
      </c>
      <c r="C2" s="20" t="s">
        <v>7</v>
      </c>
      <c r="D2" s="21">
        <v>0</v>
      </c>
      <c r="E2" s="21">
        <v>18.600000000000001</v>
      </c>
      <c r="F2" s="21">
        <f>E2*A2</f>
        <v>18.600000000000001</v>
      </c>
    </row>
    <row r="3" spans="1:6" x14ac:dyDescent="0.25">
      <c r="A3" s="20">
        <v>1</v>
      </c>
      <c r="B3" s="20">
        <v>3</v>
      </c>
      <c r="C3" s="20" t="s">
        <v>10</v>
      </c>
      <c r="D3" s="21">
        <v>0</v>
      </c>
      <c r="E3" s="21">
        <v>8.4</v>
      </c>
      <c r="F3" s="21">
        <f>E3*A3</f>
        <v>8.4</v>
      </c>
    </row>
    <row r="4" spans="1:6" x14ac:dyDescent="0.25">
      <c r="A4" s="20">
        <v>1</v>
      </c>
      <c r="B4" s="20">
        <v>3</v>
      </c>
      <c r="C4" s="20" t="s">
        <v>6</v>
      </c>
      <c r="D4" s="21">
        <v>15</v>
      </c>
      <c r="E4" s="21">
        <v>30.56</v>
      </c>
      <c r="F4" s="21">
        <f t="shared" ref="F4:F9" si="0">(E4*A4)+(B4*D4)</f>
        <v>75.56</v>
      </c>
    </row>
    <row r="5" spans="1:6" x14ac:dyDescent="0.25">
      <c r="A5" s="20">
        <v>1</v>
      </c>
      <c r="B5" s="20">
        <v>2</v>
      </c>
      <c r="C5" s="20" t="s">
        <v>8</v>
      </c>
      <c r="D5" s="21">
        <v>27.5</v>
      </c>
      <c r="E5" s="21">
        <v>26.28</v>
      </c>
      <c r="F5" s="21">
        <f t="shared" si="0"/>
        <v>81.28</v>
      </c>
    </row>
    <row r="6" spans="1:6" x14ac:dyDescent="0.25">
      <c r="A6" s="20">
        <v>1</v>
      </c>
      <c r="B6" s="20">
        <v>5</v>
      </c>
      <c r="C6" s="20" t="s">
        <v>62</v>
      </c>
      <c r="D6" s="21">
        <v>15.44</v>
      </c>
      <c r="E6" s="21">
        <v>75.72</v>
      </c>
      <c r="F6" s="21">
        <f t="shared" si="0"/>
        <v>152.92000000000002</v>
      </c>
    </row>
    <row r="7" spans="1:6" x14ac:dyDescent="0.25">
      <c r="A7" s="20">
        <v>1</v>
      </c>
      <c r="B7" s="20">
        <v>3</v>
      </c>
      <c r="C7" s="20" t="s">
        <v>63</v>
      </c>
      <c r="D7" s="21">
        <v>20.7</v>
      </c>
      <c r="E7" s="21">
        <v>51.34</v>
      </c>
      <c r="F7" s="21">
        <f t="shared" si="0"/>
        <v>113.44</v>
      </c>
    </row>
    <row r="8" spans="1:6" x14ac:dyDescent="0.25">
      <c r="A8" s="20">
        <v>1</v>
      </c>
      <c r="B8" s="20">
        <v>2</v>
      </c>
      <c r="C8" s="20" t="s">
        <v>9</v>
      </c>
      <c r="D8" s="21">
        <v>17</v>
      </c>
      <c r="E8" s="21">
        <v>48.53</v>
      </c>
      <c r="F8" s="21">
        <f t="shared" si="0"/>
        <v>82.53</v>
      </c>
    </row>
    <row r="9" spans="1:6" x14ac:dyDescent="0.25">
      <c r="A9" s="20">
        <v>1</v>
      </c>
      <c r="B9" s="20">
        <v>3</v>
      </c>
      <c r="C9" s="20" t="s">
        <v>32</v>
      </c>
      <c r="D9" s="21">
        <v>19.899999999999999</v>
      </c>
      <c r="E9" s="21">
        <v>119.73</v>
      </c>
      <c r="F9" s="21">
        <f t="shared" si="0"/>
        <v>179.43</v>
      </c>
    </row>
    <row r="10" spans="1:6" x14ac:dyDescent="0.25">
      <c r="A10" s="20">
        <v>1</v>
      </c>
      <c r="B10" s="20">
        <v>6</v>
      </c>
      <c r="C10" s="20" t="s">
        <v>33</v>
      </c>
      <c r="D10" s="21">
        <v>16</v>
      </c>
      <c r="E10" s="21">
        <v>134.22</v>
      </c>
      <c r="F10" s="21">
        <f t="shared" ref="F10:F11" si="1">(E10*A10)+(B10*D10)</f>
        <v>230.22</v>
      </c>
    </row>
    <row r="11" spans="1:6" x14ac:dyDescent="0.25">
      <c r="A11" s="20">
        <v>1</v>
      </c>
      <c r="B11" s="20">
        <v>5</v>
      </c>
      <c r="C11" s="20" t="s">
        <v>86</v>
      </c>
      <c r="D11" s="21">
        <v>0</v>
      </c>
      <c r="E11" s="21">
        <v>154.80000000000001</v>
      </c>
      <c r="F11" s="21">
        <f t="shared" si="1"/>
        <v>154.80000000000001</v>
      </c>
    </row>
    <row r="12" spans="1:6" x14ac:dyDescent="0.25">
      <c r="A12" s="20">
        <f>SUM(A2:A11)</f>
        <v>10</v>
      </c>
      <c r="B12" s="20">
        <f>SUM(B2:B9)</f>
        <v>24</v>
      </c>
      <c r="C12" s="20" t="s">
        <v>11</v>
      </c>
      <c r="D12" s="21">
        <f>(D4*B4)+D5*B5+D6*B6+D7*B7+D8*B8+D9*B9+D10*B10+D11*B11+D3*B3+D2*B2</f>
        <v>428.99999999999994</v>
      </c>
      <c r="E12" s="21">
        <f>SUM(E2:E11)</f>
        <v>668.18000000000006</v>
      </c>
      <c r="F12" s="22">
        <f>SUM(F2:F11)</f>
        <v>1097.18</v>
      </c>
    </row>
    <row r="14" spans="1:6" x14ac:dyDescent="0.25">
      <c r="C14" s="25"/>
      <c r="D14" s="26"/>
      <c r="E14" s="26"/>
      <c r="F14" s="26"/>
    </row>
    <row r="15" spans="1:6" x14ac:dyDescent="0.25">
      <c r="C15" s="25"/>
      <c r="D15" s="26"/>
      <c r="E15" s="26"/>
      <c r="F15" s="26"/>
    </row>
    <row r="16" spans="1:6" x14ac:dyDescent="0.25">
      <c r="C16" s="25"/>
      <c r="D16" s="26"/>
      <c r="E16" s="26"/>
      <c r="F16" s="26"/>
    </row>
    <row r="17" spans="1:6" x14ac:dyDescent="0.25">
      <c r="C17" s="25"/>
      <c r="D17" s="26"/>
      <c r="E17" s="26"/>
      <c r="F17" s="26"/>
    </row>
    <row r="18" spans="1:6" x14ac:dyDescent="0.25">
      <c r="F18" s="26"/>
    </row>
    <row r="19" spans="1:6" x14ac:dyDescent="0.25">
      <c r="A19" s="2"/>
      <c r="B19" s="2"/>
      <c r="C19" s="2"/>
      <c r="D19" s="2"/>
      <c r="E19" s="2"/>
      <c r="F19" s="27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</sheetData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zoomScalePageLayoutView="125" workbookViewId="0">
      <selection activeCell="F26" sqref="F26"/>
    </sheetView>
  </sheetViews>
  <sheetFormatPr defaultColWidth="8.85546875" defaultRowHeight="15" x14ac:dyDescent="0.25"/>
  <cols>
    <col min="1" max="1" width="64.7109375" customWidth="1"/>
    <col min="2" max="2" width="60.42578125" customWidth="1"/>
    <col min="3" max="3" width="12.140625" bestFit="1" customWidth="1"/>
    <col min="4" max="4" width="10.7109375" bestFit="1" customWidth="1"/>
  </cols>
  <sheetData>
    <row r="1" spans="1:4" x14ac:dyDescent="0.25">
      <c r="A1" s="24" t="s">
        <v>1</v>
      </c>
      <c r="B1" s="24" t="s">
        <v>35</v>
      </c>
      <c r="C1" s="24" t="s">
        <v>36</v>
      </c>
      <c r="D1" s="24" t="s">
        <v>57</v>
      </c>
    </row>
    <row r="2" spans="1:4" x14ac:dyDescent="0.25">
      <c r="A2" s="33" t="s">
        <v>42</v>
      </c>
      <c r="B2" s="33"/>
      <c r="C2" s="33"/>
      <c r="D2" s="33"/>
    </row>
    <row r="3" spans="1:4" x14ac:dyDescent="0.25">
      <c r="A3" t="s">
        <v>40</v>
      </c>
      <c r="B3" t="s">
        <v>58</v>
      </c>
      <c r="C3" t="s">
        <v>39</v>
      </c>
      <c r="D3" t="s">
        <v>65</v>
      </c>
    </row>
    <row r="4" spans="1:4" x14ac:dyDescent="0.25">
      <c r="A4" t="s">
        <v>43</v>
      </c>
      <c r="B4" t="s">
        <v>58</v>
      </c>
      <c r="C4" t="s">
        <v>48</v>
      </c>
      <c r="D4" t="s">
        <v>65</v>
      </c>
    </row>
    <row r="5" spans="1:4" x14ac:dyDescent="0.25">
      <c r="A5" t="s">
        <v>47</v>
      </c>
      <c r="B5" t="s">
        <v>58</v>
      </c>
      <c r="C5" t="s">
        <v>48</v>
      </c>
      <c r="D5" t="s">
        <v>81</v>
      </c>
    </row>
    <row r="6" spans="1:4" x14ac:dyDescent="0.25">
      <c r="A6" t="s">
        <v>37</v>
      </c>
      <c r="B6" t="s">
        <v>38</v>
      </c>
      <c r="C6" t="s">
        <v>39</v>
      </c>
      <c r="D6" t="s">
        <v>81</v>
      </c>
    </row>
    <row r="7" spans="1:4" x14ac:dyDescent="0.25">
      <c r="A7" t="s">
        <v>60</v>
      </c>
      <c r="B7" t="s">
        <v>61</v>
      </c>
      <c r="C7" t="s">
        <v>39</v>
      </c>
      <c r="D7" t="s">
        <v>81</v>
      </c>
    </row>
    <row r="8" spans="1:4" x14ac:dyDescent="0.25">
      <c r="A8" t="s">
        <v>66</v>
      </c>
      <c r="B8" t="s">
        <v>58</v>
      </c>
      <c r="C8" t="s">
        <v>39</v>
      </c>
      <c r="D8" t="s">
        <v>65</v>
      </c>
    </row>
    <row r="9" spans="1:4" x14ac:dyDescent="0.25">
      <c r="A9" t="s">
        <v>51</v>
      </c>
      <c r="B9" t="s">
        <v>50</v>
      </c>
      <c r="C9" t="s">
        <v>42</v>
      </c>
      <c r="D9" t="s">
        <v>80</v>
      </c>
    </row>
    <row r="10" spans="1:4" x14ac:dyDescent="0.25">
      <c r="A10" s="33" t="s">
        <v>45</v>
      </c>
      <c r="B10" s="33"/>
      <c r="C10" s="33"/>
      <c r="D10" s="33"/>
    </row>
    <row r="11" spans="1:4" x14ac:dyDescent="0.25">
      <c r="A11" t="s">
        <v>67</v>
      </c>
      <c r="B11" t="s">
        <v>59</v>
      </c>
      <c r="C11" t="s">
        <v>39</v>
      </c>
      <c r="D11" t="s">
        <v>65</v>
      </c>
    </row>
    <row r="12" spans="1:4" x14ac:dyDescent="0.25">
      <c r="A12" t="s">
        <v>44</v>
      </c>
      <c r="B12" t="s">
        <v>59</v>
      </c>
      <c r="C12" t="s">
        <v>48</v>
      </c>
      <c r="D12" t="s">
        <v>65</v>
      </c>
    </row>
    <row r="13" spans="1:4" x14ac:dyDescent="0.25">
      <c r="A13" t="s">
        <v>46</v>
      </c>
      <c r="B13" t="s">
        <v>78</v>
      </c>
      <c r="C13" t="s">
        <v>39</v>
      </c>
      <c r="D13" t="s">
        <v>79</v>
      </c>
    </row>
    <row r="14" spans="1:4" x14ac:dyDescent="0.25">
      <c r="A14" t="s">
        <v>41</v>
      </c>
      <c r="B14" t="s">
        <v>59</v>
      </c>
      <c r="C14" t="s">
        <v>39</v>
      </c>
      <c r="D14" t="s">
        <v>65</v>
      </c>
    </row>
    <row r="15" spans="1:4" x14ac:dyDescent="0.25">
      <c r="A15" s="32" t="s">
        <v>52</v>
      </c>
      <c r="B15" s="32"/>
      <c r="C15" s="32"/>
      <c r="D15" s="32"/>
    </row>
    <row r="16" spans="1:4" x14ac:dyDescent="0.25">
      <c r="A16" t="s">
        <v>53</v>
      </c>
      <c r="B16" t="s">
        <v>84</v>
      </c>
      <c r="C16" t="s">
        <v>49</v>
      </c>
      <c r="D16" t="s">
        <v>81</v>
      </c>
    </row>
    <row r="17" spans="1:4" x14ac:dyDescent="0.25">
      <c r="A17" t="s">
        <v>54</v>
      </c>
      <c r="B17" t="s">
        <v>55</v>
      </c>
      <c r="C17" t="s">
        <v>39</v>
      </c>
      <c r="D17" t="s">
        <v>81</v>
      </c>
    </row>
    <row r="18" spans="1:4" x14ac:dyDescent="0.25">
      <c r="A18" t="s">
        <v>64</v>
      </c>
      <c r="B18" t="s">
        <v>58</v>
      </c>
      <c r="C18" t="s">
        <v>39</v>
      </c>
      <c r="D18" t="s">
        <v>65</v>
      </c>
    </row>
    <row r="19" spans="1:4" x14ac:dyDescent="0.25">
      <c r="A19" s="32" t="s">
        <v>56</v>
      </c>
      <c r="B19" s="32"/>
      <c r="C19" s="32"/>
      <c r="D19" s="32"/>
    </row>
    <row r="20" spans="1:4" x14ac:dyDescent="0.25">
      <c r="A20" s="25" t="s">
        <v>74</v>
      </c>
      <c r="B20" t="s">
        <v>28</v>
      </c>
    </row>
    <row r="21" spans="1:4" x14ac:dyDescent="0.25">
      <c r="A21" s="25" t="s">
        <v>70</v>
      </c>
      <c r="B21" t="s">
        <v>28</v>
      </c>
    </row>
    <row r="22" spans="1:4" x14ac:dyDescent="0.25">
      <c r="A22" s="25" t="s">
        <v>24</v>
      </c>
      <c r="B22" t="s">
        <v>26</v>
      </c>
    </row>
    <row r="23" spans="1:4" x14ac:dyDescent="0.25">
      <c r="A23" s="25" t="s">
        <v>71</v>
      </c>
      <c r="B23" t="s">
        <v>75</v>
      </c>
    </row>
    <row r="24" spans="1:4" x14ac:dyDescent="0.25">
      <c r="A24" s="25" t="s">
        <v>72</v>
      </c>
      <c r="B24" t="s">
        <v>76</v>
      </c>
    </row>
    <row r="25" spans="1:4" x14ac:dyDescent="0.25">
      <c r="A25" s="25" t="s">
        <v>73</v>
      </c>
      <c r="B25" t="s">
        <v>77</v>
      </c>
    </row>
  </sheetData>
  <mergeCells count="4">
    <mergeCell ref="A19:D19"/>
    <mergeCell ref="A2:D2"/>
    <mergeCell ref="A10:D10"/>
    <mergeCell ref="A15:D15"/>
  </mergeCells>
  <pageMargins left="0.7" right="0.7" top="0.75" bottom="0.75" header="0.3" footer="0.3"/>
  <pageSetup paperSize="9" orientation="portrait" horizontalDpi="4294967295" verticalDpi="429496729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Orçamento</vt:lpstr>
      <vt:lpstr>Viagens e Estada</vt:lpstr>
      <vt:lpstr>Tarefas e Prazos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 faces da multidão</dc:title>
  <dc:creator>André Manuel Marques Silva</dc:creator>
  <cp:lastModifiedBy>André Manuel Marques Silva</cp:lastModifiedBy>
  <cp:lastPrinted>2015-02-11T10:36:31Z</cp:lastPrinted>
  <dcterms:created xsi:type="dcterms:W3CDTF">2013-11-08T10:28:26Z</dcterms:created>
  <dcterms:modified xsi:type="dcterms:W3CDTF">2015-02-18T11:39:09Z</dcterms:modified>
</cp:coreProperties>
</file>